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Print_Titles" localSheetId="0">'1'!$11:$11</definedName>
    <definedName name="_xlnm.Print_Titles" localSheetId="9">'10'!$11:$12</definedName>
    <definedName name="_xlnm.Print_Area" localSheetId="9">'10'!$A$1:$H$123</definedName>
    <definedName name="_xlnm.Print_Area" localSheetId="1">'2'!$A$1:$D$22</definedName>
    <definedName name="_xlnm.Print_Area" localSheetId="2">'3'!$A$1:$D$20</definedName>
    <definedName name="_xlnm.Print_Area" localSheetId="3">'4'!$A$1:$D$23</definedName>
    <definedName name="_xlnm.Print_Area" localSheetId="4">'5'!$A$1:$E$22</definedName>
  </definedNames>
  <calcPr fullCalcOnLoad="1"/>
</workbook>
</file>

<file path=xl/sharedStrings.xml><?xml version="1.0" encoding="utf-8"?>
<sst xmlns="http://schemas.openxmlformats.org/spreadsheetml/2006/main" count="2513" uniqueCount="285">
  <si>
    <t>Код бюджетной классификации Российской Федерации</t>
  </si>
  <si>
    <t>Наименование</t>
  </si>
  <si>
    <t>главного администратора доходов</t>
  </si>
  <si>
    <t>доходов бюджета сельского (городского) поселения</t>
  </si>
  <si>
    <t>№ п/п</t>
  </si>
  <si>
    <t>Единый сельскохозяйственный налог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</si>
  <si>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</si>
  <si>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</si>
  <si>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</si>
  <si>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</si>
  <si>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</si>
  <si>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</si>
  <si>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</si>
  <si>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</si>
  <si>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</si>
  <si>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</si>
  <si>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</si>
  <si>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СОЦИАЛЬНАЯ ПОЛИТИКА</t>
  </si>
  <si>
    <t>Пенсионное обеспечение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</si>
  <si>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</si>
  <si>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</si>
  <si>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</si>
  <si>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</si>
  <si>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</si>
  <si>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</si>
  <si>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</si>
  <si>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</si>
  <si>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</si>
  <si>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</si>
  <si>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 xml:space="preserve">  НАЦИОНАЛЬНАЯ ОБОРОНА</t>
  </si>
  <si>
    <t>03</t>
  </si>
  <si>
    <t>08</t>
  </si>
  <si>
    <t>10</t>
  </si>
  <si>
    <t>ВСЕГО РАСХОДОВ</t>
  </si>
  <si>
    <t>сумма</t>
  </si>
  <si>
    <t>Итого</t>
  </si>
  <si>
    <t>КУЛЬТУРА, КИНЕМАТОГРАФИЯ</t>
  </si>
  <si>
    <t>Приложение 1</t>
  </si>
  <si>
    <t>к Решению Совета депутатов</t>
  </si>
  <si>
    <t>Другие вопросы в области культуры, кинематографии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</si>
  <si>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</si>
  <si>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</si>
  <si>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</si>
  <si>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242</t>
  </si>
  <si>
    <t>244</t>
  </si>
  <si>
    <t>851</t>
  </si>
  <si>
    <t>852</t>
  </si>
  <si>
    <t>Осуществление первичного воинского учета на территориях, где отсутствуют военные комиссариаты</t>
  </si>
  <si>
    <t>540</t>
  </si>
  <si>
    <t>Приложение 6</t>
  </si>
  <si>
    <t>Перечень главных администраторов источников финансирования дефицита местного бюджета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</si>
  <si>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</si>
  <si>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</si>
  <si>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</si>
  <si>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Доплаты к пенсиям  муниципальных служащих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</si>
  <si>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</si>
  <si>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</si>
  <si>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</si>
  <si>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Прочая закупка товаров, работ и услуг для обеспечения
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</si>
  <si>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</si>
  <si>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>321</t>
  </si>
  <si>
    <t>«О бюджете муниципального образования  сельского  поселения</t>
  </si>
  <si>
    <t>Перечень главных администраторов доходов местного бюджета – органов государственной власти Российской Федерации, Республики Бурятия, органов местного самоуправления МО «Тарбагатайский  район»</t>
  </si>
  <si>
    <t>980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</si>
  <si>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</si>
  <si>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</si>
  <si>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</si>
  <si>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</si>
  <si>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</si>
  <si>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</si>
  <si>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</si>
  <si>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</si>
  <si>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</si>
  <si>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</si>
  <si>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</si>
  <si>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Межбюджетные трансферты</t>
  </si>
  <si>
    <t>500</t>
  </si>
  <si>
    <t>300</t>
  </si>
  <si>
    <t>320</t>
  </si>
  <si>
    <t>Доплаты к пенсиям, дополнительное пенсионное обеспечение</t>
  </si>
  <si>
    <t>Межбюджетные трансферты на осуществление полномочий по созданию условий для организации досуга и обеспеченияжителей поселений услугами организаций культуры</t>
  </si>
  <si>
    <t>Налог на доходы физических лиц  с доходов, источником которых является налоговый агент, за исключением доходов, в отношении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Налогового кодекса Российской Федерации</t>
  </si>
  <si>
    <t>Налог на доходы физических лиц 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лиц,занимающихся частной практикой в соответствией со статьей  227 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</si>
  <si>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Нсалогового Кодекса Российской Федерации</t>
  </si>
  <si>
    <t>Единый сельскохозяйственный налог (за налоговые периоды, истекшие до 01 января 2011 года)</t>
  </si>
  <si>
    <t xml:space="preserve">Уплата прочих налогов, сборов </t>
  </si>
  <si>
    <t>Уплата иных платежей</t>
  </si>
  <si>
    <t>853</t>
  </si>
  <si>
    <t>Межбюджетные трансферты на осуществление части полномочий по составлению и исполнению бюджета поселения</t>
  </si>
  <si>
    <t>Межбюджетные трансферты общего характера</t>
  </si>
  <si>
    <t>Приложение 2</t>
  </si>
  <si>
    <t>Приложение 3</t>
  </si>
  <si>
    <t>Приложение 4</t>
  </si>
  <si>
    <t>Межбюджетные трансферты на осуществление полномочий по внешнему муниципальному финансовому контролю поселений</t>
  </si>
  <si>
    <t>Межбюджетные трансферты на осуществление полномочий по организации и осуществлению функций по размещению муниципального заказа поселений</t>
  </si>
  <si>
    <t>1 11 05035 10 0000120</t>
  </si>
  <si>
    <t>114 02053 10 0000410</t>
  </si>
  <si>
    <t>1 16 23052 10 0000140</t>
  </si>
  <si>
    <t>1 17 01050 10 0000180</t>
  </si>
  <si>
    <t>1 17 05050 10 0000180</t>
  </si>
  <si>
    <t>1 16 23051 10 0000140</t>
  </si>
  <si>
    <t>1 01 02010 01 0000110</t>
  </si>
  <si>
    <t>1 01 02020 01 0000110</t>
  </si>
  <si>
    <t>1 01 02030 01 0000110</t>
  </si>
  <si>
    <t>1 05 03010 01 0000110</t>
  </si>
  <si>
    <t>1 05 03020 01 0000110</t>
  </si>
  <si>
    <t>1 06 01030 10 0000110</t>
  </si>
  <si>
    <t>1 06 06043 10 0000110</t>
  </si>
  <si>
    <t>1 06 06033 10 0000110</t>
  </si>
  <si>
    <t>1 09 04053 10 0000110</t>
  </si>
  <si>
    <t>01 02 00 00 10 0000710</t>
  </si>
  <si>
    <t>01 02 00 00 10 0000810</t>
  </si>
  <si>
    <t>01 03 01 00 10 0000710</t>
  </si>
  <si>
    <t>01 03 01 00 10 0000810</t>
  </si>
  <si>
    <t>01 06 05 01 10 0000640</t>
  </si>
  <si>
    <t>01 05 02 01 10 0000510</t>
  </si>
  <si>
    <t>01 05 02 01 10 0000610</t>
  </si>
  <si>
    <t>2 00 00000 00 0000000</t>
  </si>
  <si>
    <t>2 02 00000 00 0000000</t>
  </si>
  <si>
    <t>99 9 00 81010</t>
  </si>
  <si>
    <t xml:space="preserve">Фонд оплаты труда государственных (муниципальных) органов
</t>
  </si>
  <si>
    <t>129</t>
  </si>
  <si>
    <t>Взносы по обязательному социальному страхованию на вывплаты денежного содержания и иные выплаты работникам государственных (муниципальных) органов</t>
  </si>
  <si>
    <t>99 9 00  81000</t>
  </si>
  <si>
    <t>99 9 00 81000</t>
  </si>
  <si>
    <t>99 9 00 81020</t>
  </si>
  <si>
    <t>Закупка товаров, работ и услуг для обеспечения государственных (муниципальных) нужд</t>
  </si>
  <si>
    <t>99 9 00 51180</t>
  </si>
  <si>
    <t>99 9 00 85000</t>
  </si>
  <si>
    <t>99 9 00 85010</t>
  </si>
  <si>
    <t>НАЦИОНАЛЬНАЯ БЕЗОПАСНОСТЬ И ПРАВООХРАНИТЕЛЬНАЯ ДЕЯТЕЛЬНОСТЬ</t>
  </si>
  <si>
    <t>Обеспечение пожарной безопасности</t>
  </si>
  <si>
    <t>Выполнение других обязательств муниципального образования</t>
  </si>
  <si>
    <t>Прочие мероприятия, связанные с выполнением обязательств органов местного самоуправления</t>
  </si>
  <si>
    <t>99 9 00 82900</t>
  </si>
  <si>
    <t>Приложение 7</t>
  </si>
  <si>
    <t>Плановый период</t>
  </si>
  <si>
    <t>99 9 00 40000</t>
  </si>
  <si>
    <t>99 9 00 40100</t>
  </si>
  <si>
    <t>99 9 00 40200</t>
  </si>
  <si>
    <t>99 9 00 40300</t>
  </si>
  <si>
    <t>99 9 00 40400</t>
  </si>
  <si>
    <t>Социальное обеспечение и иные выплаты населению</t>
  </si>
  <si>
    <t>Приложение 8</t>
  </si>
  <si>
    <t>Приложение 9</t>
  </si>
  <si>
    <t>Приложение 10</t>
  </si>
  <si>
    <t>Приложение 11</t>
  </si>
  <si>
    <t>Приложение 5</t>
  </si>
  <si>
    <t>Резервные фонды</t>
  </si>
  <si>
    <t>11</t>
  </si>
  <si>
    <t>Резервные фонды местной администраций</t>
  </si>
  <si>
    <t>99 9 00  86000</t>
  </si>
  <si>
    <t>Резервный фонд финансирования непредвиденных расходов администрации</t>
  </si>
  <si>
    <t>99 9 00  86010</t>
  </si>
  <si>
    <t>Резервные средства</t>
  </si>
  <si>
    <t>870</t>
  </si>
  <si>
    <t>Резервный фонд администрации по предупреждению чрезвычайных ситуаций</t>
  </si>
  <si>
    <t>99 9 00 86020</t>
  </si>
  <si>
    <t>Резервный фонд администрации по ликвидации чрезвычайных ситуаций и последствий стихийных бедствий</t>
  </si>
  <si>
    <t>99 9 00 86030</t>
  </si>
  <si>
    <t>99 9 00 40500</t>
  </si>
  <si>
    <t>Межбюджетные трансферты на осуществление полномочий по внутреннему муниципальному финансовому контролю поселений</t>
  </si>
  <si>
    <t>Социальные выплаты гражданам, кроме публичных номативных социальных выплат</t>
  </si>
  <si>
    <t>99 9 00 82000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</si>
  <si>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</si>
  <si>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</si>
  <si>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</si>
  <si>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 иных страховых случаев, когда выгодоприобретателями выступают получатели средств бюджетов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</si>
  <si>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</si>
  <si>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</si>
  <si>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</si>
  <si>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</si>
  <si>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</si>
  <si>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</si>
  <si>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</si>
  <si>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имущество физических лиц, взимаемый  по ставкам, применяемым к объектам налогообложения,  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</si>
  <si>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</si>
  <si>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</si>
  <si>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</si>
  <si>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</si>
  <si>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</si>
  <si>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</si>
  <si>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</si>
  <si>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</si>
  <si>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</si>
  <si>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</si>
  <si>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Увеличение прочих остатков средств бюджетов сельских поселений</t>
  </si>
  <si>
    <t>Уменьшение прочих остатков средств бюджетов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</si>
  <si>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</si>
  <si>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ЖИЛИЩНО - КОММУНАЛЬНОЕ ХОЗЯЙСТВО</t>
  </si>
  <si>
    <t>05</t>
  </si>
  <si>
    <t>Благоустройство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</si>
  <si>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</si>
  <si>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</si>
  <si>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Функционирование высшего должностного лица субъекта Российской Федерации и органа местного самоуправления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</si>
  <si>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</si>
  <si>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Жилищно-коммунальное хозяйство</t>
  </si>
  <si>
    <t>Непрограммные расходы</t>
  </si>
  <si>
    <t>99 9 00 00000</t>
  </si>
  <si>
    <t>Общегосударственные вопросы</t>
  </si>
  <si>
    <t>Культура, кинематография</t>
  </si>
  <si>
    <t>Национальная оборона</t>
  </si>
  <si>
    <t>Национальная безопасность</t>
  </si>
  <si>
    <t>Социальная политика</t>
  </si>
  <si>
    <t>(тыс.рублей)</t>
  </si>
  <si>
    <t>Национальная безопасность и правоохранительная деятельность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</si>
  <si>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</si>
  <si>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2020 год</t>
  </si>
  <si>
    <t>Приложение 12</t>
  </si>
  <si>
    <t>Приложение 13</t>
  </si>
  <si>
    <t>Федеральная налоговая служба</t>
  </si>
  <si>
    <t>МО сельского  поселения «Тарбагатайское»</t>
  </si>
  <si>
    <t xml:space="preserve">Перечень главных администраторов   доходов    бюджета  сельского поселения "Тарбагатайское" – органов местного самоуправления  </t>
  </si>
  <si>
    <t>МКУ  Администрация сельского поселения "Тарбагатайское"</t>
  </si>
  <si>
    <t>Администрация сельского поселения "Тарбагатайское"</t>
  </si>
  <si>
    <t>Администрация  сельского  поселения "Тарбагатайское"</t>
  </si>
  <si>
    <t>Межбюджетные трансферты бюджетам муниципальных образований поселений</t>
  </si>
  <si>
    <t>99 9  00  60000</t>
  </si>
  <si>
    <t>Осуществление полномочий по участию в предупреждении и ликвидации чрезвычайных ситуаций</t>
  </si>
  <si>
    <t>99 9 00 60800</t>
  </si>
  <si>
    <t>Муниципальная программа "Предупреждение пожаров на территории МО СП "Тарбагатайское" на 2017-2021 годы;</t>
  </si>
  <si>
    <t>02 0 00 00000</t>
  </si>
  <si>
    <t>Основное мероприятие "Прокладка и восстановление минерализованных полос</t>
  </si>
  <si>
    <t>02 0 05 0000</t>
  </si>
  <si>
    <t>Прокладка и восстановление минерализованных полос в с.Тарбагатай (противопожарные разрывы, опахивание противопожарных разрывов для предупреждения ЧС природного и техногенного характера)</t>
  </si>
  <si>
    <t>02 0 05 82930</t>
  </si>
  <si>
    <t>Уличное освещение</t>
  </si>
  <si>
    <t>99 9 00 82910</t>
  </si>
  <si>
    <t>99 9 00 6000</t>
  </si>
  <si>
    <t>99 9 00 86010</t>
  </si>
  <si>
    <t xml:space="preserve">Резервные фонды </t>
  </si>
  <si>
    <t>Условно утверждаемые  расходы</t>
  </si>
  <si>
    <t>Условно утверждаемые расходы</t>
  </si>
  <si>
    <t>«Тарбагатайское»  на 2019 год и на плановый период 2020 и 2021 годов»</t>
  </si>
  <si>
    <t>Объем безвозмездных поступлений на 2019 год</t>
  </si>
  <si>
    <t>Объем безвозмездных поступлений на 2020  и 2021 годы</t>
  </si>
  <si>
    <t>2021 год</t>
  </si>
  <si>
    <t>Распределение бюджетных ассигнований по разделам и подразделам классификации расходов бюджетов на 2019 год</t>
  </si>
  <si>
    <t xml:space="preserve">Распределение бюджетных ассигнований по разделам и подразделам классификации расходов бюджетов на 2020 - 2021 годы </t>
  </si>
  <si>
    <t>Распределение бюджетных ассигнований по целевым статьям (муниципальным программам и непрограммным направлениям деятельности), видам расходов, ведоствам, а также по разделам, подразделам классификации расходов бюджетов на 2019 год</t>
  </si>
  <si>
    <t>Распределение бюджетных ассигнований по целевым статьям (муниципальным программам и непрограммным направлениям деятельности), видам расходов, ведоствам, а также по разделам, подразделам классификации расходов бюджетов на 2020  - 2021 годы</t>
  </si>
  <si>
    <t>Ведомственная структура расходов местного бюджета на 2019 год</t>
  </si>
  <si>
    <t>Ведомственная структура расходов местного бюджета на 2020 и 2021 годы</t>
  </si>
  <si>
    <t>Источники финансирования дефицита местного бюджета на 2019 год</t>
  </si>
  <si>
    <t>Источники финансирования дефицита местного бюджета на 2020 - 2021 годы</t>
  </si>
  <si>
    <t>2 02 15001 10 0000150</t>
  </si>
  <si>
    <t>2 02 35118 10 0000150</t>
  </si>
  <si>
    <t>2 02 45160 10 0000150</t>
  </si>
  <si>
    <t>2 07 05000 10 0000150</t>
  </si>
  <si>
    <t>2 19 60010 10 0000150</t>
  </si>
  <si>
    <t>2 02 10000 00 0000150</t>
  </si>
  <si>
    <t>Дотации бюджетам бюджетной системы Российской Федерации</t>
  </si>
  <si>
    <t>2 02 30000 00 0000150</t>
  </si>
  <si>
    <t xml:space="preserve">Субвенции бюджетам бюджетной системы Российской Федерации </t>
  </si>
  <si>
    <t>2 02 40000 00 0000150</t>
  </si>
  <si>
    <t xml:space="preserve">Прочая закупка товаров, работ и услуг </t>
  </si>
  <si>
    <t xml:space="preserve">200 </t>
  </si>
  <si>
    <t>2 02 40014 10 0000 150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</si>
  <si>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</si>
  <si>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 частичную компенсацию дополнительных расходов на повышение оплаты труда работников бюджетной сферы, в связи с увеличением минимального размера оплаты труда с 1 мая 2018 года</t>
  </si>
  <si>
    <t>99 9 00 72А30</t>
  </si>
  <si>
    <t>980 01 05 00 00 00 0000000</t>
  </si>
  <si>
    <t>980 01 05 00 00 00 0000500</t>
  </si>
  <si>
    <t>980 01 05 02 01 10 0000510</t>
  </si>
  <si>
    <t>980 01 05 00 00 00 0000600</t>
  </si>
  <si>
    <t>980 01 05 02 01 10 0000610</t>
  </si>
  <si>
    <t>1 16 50140 02 0000 140</t>
  </si>
  <si>
    <t xml:space="preserve">1 11 05025 10 0000120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</si>
  <si>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учреждений)</t>
  </si>
  <si>
    <t>2 02 29999 10 0000 150</t>
  </si>
  <si>
    <t xml:space="preserve">Прочие субсидии бюджетам сельских поселений </t>
  </si>
  <si>
    <t>НАЦИОНАЛЬНАЯ ЭКОНОМИКА</t>
  </si>
  <si>
    <t>Другие вопросы в области национальной экономики</t>
  </si>
  <si>
    <t>12</t>
  </si>
  <si>
    <t>Национальная экономика</t>
  </si>
  <si>
    <t>2 02 20000 00 0000 150</t>
  </si>
  <si>
    <t>Субсидии бюджетам бюджетной системы Российской Федерации (межбюджетные трансферты)</t>
  </si>
  <si>
    <t>Прочие субсидии бюджетам сельских поселений</t>
  </si>
  <si>
    <t>Подготовка пректов межевания и пролведение кадастровых работ в отношении земельных участков, выделяемых за счет земельных долей</t>
  </si>
  <si>
    <t>99 9 00 S2310</t>
  </si>
  <si>
    <t>Другие вопросы в области национальной экономике</t>
  </si>
  <si>
    <t>от  25 декабря 2018 года № 35</t>
  </si>
  <si>
    <t>Подготовка пректов межевания и проведение кадастровых работ в отношении земельных участков, выделяемых за счет земельных долей</t>
  </si>
  <si>
    <t>в том числе республиканский бюджет</t>
  </si>
  <si>
    <t>местный бюджет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</si>
</sst>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_-* #,##0.000_р_._-;\-* #,##0.000_р_._-;_-* &quot;-&quot;??_р_._-;_-@_-"/>
    <numFmt numFmtId="188" formatCode="_-* #,##0.000_р_._-;\-* #,##0.000_р_._-;_-* &quot;-&quot;???_р_._-;_-@_-"/>
    <numFmt numFmtId="189" formatCode="[$-FC19]d\ mmmm\ yyyy\ &quot;г.&quot;"/>
    <numFmt numFmtId="190" formatCode="0.0000"/>
    <numFmt numFmtId="191" formatCode="0.00000"/>
    <numFmt numFmtId="192" formatCode="0.000000"/>
    <numFmt numFmtId="193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center"/>
    </xf>
    <xf numFmtId="2" fontId="28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vertical="top" wrapText="1"/>
    </xf>
    <xf numFmtId="0" fontId="22" fillId="0" borderId="10" xfId="53" applyFont="1" applyBorder="1" applyAlignment="1">
      <alignment horizontal="center" vertical="center" wrapText="1"/>
      <protection/>
    </xf>
    <xf numFmtId="0" fontId="28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8" fillId="0" borderId="10" xfId="53" applyFont="1" applyBorder="1" applyAlignment="1">
      <alignment horizontal="left" wrapText="1"/>
      <protection/>
    </xf>
    <xf numFmtId="0" fontId="28" fillId="0" borderId="0" xfId="0" applyFont="1" applyAlignment="1">
      <alignment/>
    </xf>
    <xf numFmtId="2" fontId="28" fillId="0" borderId="10" xfId="53" applyNumberFormat="1" applyFont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2" fontId="25" fillId="0" borderId="10" xfId="0" applyNumberFormat="1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85" fontId="25" fillId="0" borderId="10" xfId="0" applyNumberFormat="1" applyFont="1" applyFill="1" applyBorder="1" applyAlignment="1">
      <alignment horizontal="center" vertical="center" wrapText="1"/>
    </xf>
    <xf numFmtId="2" fontId="25" fillId="4" borderId="10" xfId="54" applyNumberFormat="1" applyFont="1" applyFill="1" applyBorder="1" applyAlignment="1">
      <alignment horizontal="left" vertical="top" wrapText="1"/>
      <protection/>
    </xf>
    <xf numFmtId="49" fontId="25" fillId="4" borderId="10" xfId="0" applyNumberFormat="1" applyFont="1" applyFill="1" applyBorder="1" applyAlignment="1">
      <alignment horizontal="center" vertical="center" wrapText="1"/>
    </xf>
    <xf numFmtId="49" fontId="28" fillId="4" borderId="10" xfId="0" applyNumberFormat="1" applyFont="1" applyFill="1" applyBorder="1" applyAlignment="1">
      <alignment horizontal="center" vertical="center" wrapText="1"/>
    </xf>
    <xf numFmtId="185" fontId="25" fillId="4" borderId="10" xfId="0" applyNumberFormat="1" applyFont="1" applyFill="1" applyBorder="1" applyAlignment="1">
      <alignment horizontal="center" vertical="center" wrapText="1"/>
    </xf>
    <xf numFmtId="2" fontId="25" fillId="0" borderId="10" xfId="54" applyNumberFormat="1" applyFont="1" applyFill="1" applyBorder="1" applyAlignment="1">
      <alignment horizontal="left" vertical="top" wrapText="1"/>
      <protection/>
    </xf>
    <xf numFmtId="2" fontId="28" fillId="0" borderId="10" xfId="54" applyNumberFormat="1" applyFont="1" applyFill="1" applyBorder="1" applyAlignment="1">
      <alignment horizontal="left" vertical="top" wrapText="1"/>
      <protection/>
    </xf>
    <xf numFmtId="185" fontId="28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left" vertical="top" wrapText="1"/>
    </xf>
    <xf numFmtId="2" fontId="28" fillId="0" borderId="10" xfId="0" applyNumberFormat="1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2" fontId="25" fillId="4" borderId="10" xfId="0" applyNumberFormat="1" applyFont="1" applyFill="1" applyBorder="1" applyAlignment="1">
      <alignment horizontal="left" vertical="top" wrapText="1"/>
    </xf>
    <xf numFmtId="0" fontId="25" fillId="4" borderId="10" xfId="0" applyNumberFormat="1" applyFont="1" applyFill="1" applyBorder="1" applyAlignment="1">
      <alignment horizontal="center" vertical="center" wrapText="1"/>
    </xf>
    <xf numFmtId="0" fontId="28" fillId="4" borderId="10" xfId="0" applyNumberFormat="1" applyFont="1" applyFill="1" applyBorder="1" applyAlignment="1">
      <alignment horizontal="center" vertical="center" wrapText="1"/>
    </xf>
    <xf numFmtId="0" fontId="25" fillId="4" borderId="10" xfId="54" applyFont="1" applyFill="1" applyBorder="1" applyAlignment="1">
      <alignment horizontal="center" vertical="center" wrapText="1"/>
      <protection/>
    </xf>
    <xf numFmtId="0" fontId="28" fillId="4" borderId="10" xfId="54" applyFont="1" applyFill="1" applyBorder="1" applyAlignment="1">
      <alignment horizontal="center" vertical="center" wrapText="1"/>
      <protection/>
    </xf>
    <xf numFmtId="185" fontId="25" fillId="4" borderId="10" xfId="54" applyNumberFormat="1" applyFont="1" applyFill="1" applyBorder="1" applyAlignment="1">
      <alignment horizontal="center" vertical="center" wrapText="1"/>
      <protection/>
    </xf>
    <xf numFmtId="49" fontId="28" fillId="4" borderId="10" xfId="54" applyNumberFormat="1" applyFont="1" applyFill="1" applyBorder="1" applyAlignment="1">
      <alignment horizontal="center" vertical="center" wrapText="1"/>
      <protection/>
    </xf>
    <xf numFmtId="49" fontId="25" fillId="4" borderId="10" xfId="54" applyNumberFormat="1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vertical="top" wrapText="1"/>
    </xf>
    <xf numFmtId="0" fontId="28" fillId="0" borderId="10" xfId="0" applyFont="1" applyBorder="1" applyAlignment="1">
      <alignment horizontal="left" wrapText="1"/>
    </xf>
    <xf numFmtId="0" fontId="28" fillId="0" borderId="10" xfId="0" applyFont="1" applyFill="1" applyBorder="1" applyAlignment="1">
      <alignment horizontal="left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185" fontId="25" fillId="0" borderId="10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right"/>
    </xf>
    <xf numFmtId="2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185" fontId="28" fillId="0" borderId="10" xfId="0" applyNumberFormat="1" applyFont="1" applyBorder="1" applyAlignment="1">
      <alignment horizontal="center" vertical="center" wrapText="1"/>
    </xf>
    <xf numFmtId="185" fontId="28" fillId="0" borderId="10" xfId="0" applyNumberFormat="1" applyFont="1" applyBorder="1" applyAlignment="1">
      <alignment/>
    </xf>
    <xf numFmtId="2" fontId="28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left" wrapText="1"/>
    </xf>
    <xf numFmtId="187" fontId="25" fillId="0" borderId="10" xfId="62" applyNumberFormat="1" applyFont="1" applyBorder="1" applyAlignment="1">
      <alignment horizontal="right"/>
    </xf>
    <xf numFmtId="187" fontId="28" fillId="0" borderId="10" xfId="62" applyNumberFormat="1" applyFont="1" applyBorder="1" applyAlignment="1">
      <alignment horizontal="right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vertical="top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justify" vertical="top" wrapText="1"/>
    </xf>
    <xf numFmtId="0" fontId="28" fillId="0" borderId="10" xfId="0" applyNumberFormat="1" applyFont="1" applyBorder="1" applyAlignment="1">
      <alignment horizontal="center" vertical="center" wrapText="1"/>
    </xf>
    <xf numFmtId="185" fontId="23" fillId="0" borderId="0" xfId="0" applyNumberFormat="1" applyFont="1" applyAlignment="1">
      <alignment/>
    </xf>
    <xf numFmtId="0" fontId="25" fillId="0" borderId="0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2" fontId="28" fillId="0" borderId="10" xfId="62" applyNumberFormat="1" applyFont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top" wrapText="1"/>
    </xf>
    <xf numFmtId="0" fontId="25" fillId="0" borderId="10" xfId="54" applyFont="1" applyFill="1" applyBorder="1" applyAlignment="1">
      <alignment horizontal="left" vertical="top" wrapText="1"/>
      <protection/>
    </xf>
    <xf numFmtId="0" fontId="28" fillId="0" borderId="10" xfId="54" applyFont="1" applyFill="1" applyBorder="1" applyAlignment="1">
      <alignment horizontal="left" vertical="top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185" fontId="25" fillId="0" borderId="10" xfId="62" applyNumberFormat="1" applyFont="1" applyBorder="1" applyAlignment="1">
      <alignment horizontal="center" vertical="center" wrapText="1"/>
    </xf>
    <xf numFmtId="185" fontId="28" fillId="0" borderId="10" xfId="62" applyNumberFormat="1" applyFont="1" applyBorder="1" applyAlignment="1">
      <alignment horizontal="center" vertical="center" wrapText="1"/>
    </xf>
    <xf numFmtId="2" fontId="29" fillId="0" borderId="10" xfId="54" applyNumberFormat="1" applyFont="1" applyFill="1" applyBorder="1" applyAlignment="1">
      <alignment horizontal="left" vertical="top" wrapText="1"/>
      <protection/>
    </xf>
    <xf numFmtId="49" fontId="29" fillId="0" borderId="10" xfId="0" applyNumberFormat="1" applyFont="1" applyFill="1" applyBorder="1" applyAlignment="1">
      <alignment horizontal="center" vertical="center" wrapText="1"/>
    </xf>
    <xf numFmtId="185" fontId="29" fillId="0" borderId="10" xfId="0" applyNumberFormat="1" applyFont="1" applyFill="1" applyBorder="1" applyAlignment="1">
      <alignment horizontal="center" vertical="center" wrapText="1"/>
    </xf>
    <xf numFmtId="0" fontId="29" fillId="0" borderId="10" xfId="54" applyFont="1" applyFill="1" applyBorder="1" applyAlignment="1">
      <alignment horizontal="center" vertical="center" wrapText="1"/>
      <protection/>
    </xf>
    <xf numFmtId="191" fontId="25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2" fontId="30" fillId="0" borderId="10" xfId="54" applyNumberFormat="1" applyFont="1" applyFill="1" applyBorder="1" applyAlignment="1">
      <alignment horizontal="left" vertical="top" wrapText="1"/>
      <protection/>
    </xf>
    <xf numFmtId="49" fontId="30" fillId="0" borderId="10" xfId="0" applyNumberFormat="1" applyFont="1" applyFill="1" applyBorder="1" applyAlignment="1">
      <alignment horizontal="center" vertical="center" wrapText="1"/>
    </xf>
    <xf numFmtId="185" fontId="30" fillId="0" borderId="10" xfId="0" applyNumberFormat="1" applyFont="1" applyFill="1" applyBorder="1" applyAlignment="1">
      <alignment horizontal="center" vertical="center" wrapText="1"/>
    </xf>
    <xf numFmtId="185" fontId="22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left" vertical="top" wrapText="1"/>
    </xf>
    <xf numFmtId="2" fontId="30" fillId="0" borderId="10" xfId="0" applyNumberFormat="1" applyFont="1" applyFill="1" applyBorder="1" applyAlignment="1">
      <alignment horizontal="left" vertical="top" wrapText="1"/>
    </xf>
    <xf numFmtId="0" fontId="30" fillId="0" borderId="10" xfId="54" applyFont="1" applyFill="1" applyBorder="1" applyAlignment="1">
      <alignment horizontal="left" vertical="top" wrapText="1"/>
      <protection/>
    </xf>
    <xf numFmtId="0" fontId="29" fillId="0" borderId="10" xfId="54" applyFont="1" applyFill="1" applyBorder="1" applyAlignment="1">
      <alignment horizontal="left" vertical="top" wrapText="1"/>
      <protection/>
    </xf>
    <xf numFmtId="0" fontId="0" fillId="0" borderId="0" xfId="0" applyAlignment="1">
      <alignment horizontal="right"/>
    </xf>
    <xf numFmtId="0" fontId="22" fillId="4" borderId="10" xfId="0" applyFont="1" applyFill="1" applyBorder="1" applyAlignment="1">
      <alignment/>
    </xf>
    <xf numFmtId="49" fontId="22" fillId="4" borderId="10" xfId="0" applyNumberFormat="1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/>
    </xf>
    <xf numFmtId="185" fontId="22" fillId="4" borderId="10" xfId="0" applyNumberFormat="1" applyFont="1" applyFill="1" applyBorder="1" applyAlignment="1">
      <alignment horizontal="center" vertical="center" wrapText="1"/>
    </xf>
    <xf numFmtId="2" fontId="31" fillId="0" borderId="10" xfId="54" applyNumberFormat="1" applyFont="1" applyFill="1" applyBorder="1" applyAlignment="1">
      <alignment horizontal="left" vertical="top" wrapText="1"/>
      <protection/>
    </xf>
    <xf numFmtId="49" fontId="31" fillId="0" borderId="10" xfId="0" applyNumberFormat="1" applyFont="1" applyFill="1" applyBorder="1" applyAlignment="1">
      <alignment horizontal="center" vertical="center" wrapText="1"/>
    </xf>
    <xf numFmtId="185" fontId="31" fillId="0" borderId="10" xfId="0" applyNumberFormat="1" applyFont="1" applyFill="1" applyBorder="1" applyAlignment="1">
      <alignment horizontal="center" vertical="center" wrapText="1"/>
    </xf>
    <xf numFmtId="0" fontId="31" fillId="0" borderId="10" xfId="54" applyFont="1" applyFill="1" applyBorder="1" applyAlignment="1">
      <alignment horizontal="left" vertical="top" wrapText="1"/>
      <protection/>
    </xf>
    <xf numFmtId="2" fontId="22" fillId="4" borderId="10" xfId="0" applyNumberFormat="1" applyFont="1" applyFill="1" applyBorder="1" applyAlignment="1">
      <alignment horizontal="left" vertical="top" wrapText="1"/>
    </xf>
    <xf numFmtId="0" fontId="22" fillId="4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left" vertical="top" wrapText="1"/>
    </xf>
    <xf numFmtId="2" fontId="22" fillId="4" borderId="10" xfId="54" applyNumberFormat="1" applyFont="1" applyFill="1" applyBorder="1" applyAlignment="1">
      <alignment horizontal="left" vertical="top" wrapText="1"/>
      <protection/>
    </xf>
    <xf numFmtId="0" fontId="22" fillId="4" borderId="10" xfId="54" applyFont="1" applyFill="1" applyBorder="1" applyAlignment="1">
      <alignment horizontal="center" vertical="center" wrapText="1"/>
      <protection/>
    </xf>
    <xf numFmtId="0" fontId="31" fillId="4" borderId="10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49" fontId="22" fillId="4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center"/>
    </xf>
    <xf numFmtId="185" fontId="25" fillId="0" borderId="10" xfId="54" applyNumberFormat="1" applyFont="1" applyFill="1" applyBorder="1" applyAlignment="1">
      <alignment horizontal="center" vertical="center" wrapText="1"/>
      <protection/>
    </xf>
    <xf numFmtId="185" fontId="28" fillId="0" borderId="10" xfId="54" applyNumberFormat="1" applyFont="1" applyFill="1" applyBorder="1" applyAlignment="1">
      <alignment horizontal="center" vertical="center" wrapText="1"/>
      <protection/>
    </xf>
    <xf numFmtId="2" fontId="30" fillId="0" borderId="12" xfId="54" applyNumberFormat="1" applyFont="1" applyFill="1" applyBorder="1" applyAlignment="1">
      <alignment horizontal="left" vertical="top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justify" vertical="top" wrapText="1"/>
    </xf>
    <xf numFmtId="0" fontId="29" fillId="0" borderId="14" xfId="54" applyFont="1" applyFill="1" applyBorder="1" applyAlignment="1">
      <alignment horizontal="center" vertical="center" wrapText="1"/>
      <protection/>
    </xf>
    <xf numFmtId="0" fontId="28" fillId="0" borderId="13" xfId="0" applyFont="1" applyBorder="1" applyAlignment="1">
      <alignment horizontal="left" vertical="top" wrapText="1"/>
    </xf>
    <xf numFmtId="185" fontId="25" fillId="0" borderId="10" xfId="0" applyNumberFormat="1" applyFont="1" applyBorder="1" applyAlignment="1">
      <alignment/>
    </xf>
    <xf numFmtId="49" fontId="28" fillId="0" borderId="11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top" wrapText="1"/>
    </xf>
    <xf numFmtId="185" fontId="28" fillId="0" borderId="10" xfId="0" applyNumberFormat="1" applyFont="1" applyBorder="1" applyAlignment="1">
      <alignment horizontal="center"/>
    </xf>
    <xf numFmtId="185" fontId="25" fillId="0" borderId="10" xfId="62" applyNumberFormat="1" applyFont="1" applyBorder="1" applyAlignment="1">
      <alignment horizontal="right"/>
    </xf>
    <xf numFmtId="185" fontId="28" fillId="0" borderId="10" xfId="62" applyNumberFormat="1" applyFont="1" applyBorder="1" applyAlignment="1">
      <alignment horizontal="right"/>
    </xf>
    <xf numFmtId="2" fontId="32" fillId="0" borderId="10" xfId="54" applyNumberFormat="1" applyFont="1" applyFill="1" applyBorder="1" applyAlignment="1">
      <alignment horizontal="left" vertical="top" wrapText="1"/>
      <protection/>
    </xf>
    <xf numFmtId="49" fontId="32" fillId="0" borderId="10" xfId="0" applyNumberFormat="1" applyFont="1" applyFill="1" applyBorder="1" applyAlignment="1">
      <alignment horizontal="center" vertical="center" wrapText="1"/>
    </xf>
    <xf numFmtId="185" fontId="32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wrapText="1"/>
    </xf>
    <xf numFmtId="172" fontId="23" fillId="0" borderId="0" xfId="0" applyNumberFormat="1" applyFont="1" applyAlignment="1">
      <alignment/>
    </xf>
    <xf numFmtId="2" fontId="29" fillId="0" borderId="10" xfId="62" applyNumberFormat="1" applyFont="1" applyBorder="1" applyAlignment="1">
      <alignment horizontal="center" vertical="center" wrapText="1"/>
    </xf>
    <xf numFmtId="191" fontId="29" fillId="0" borderId="10" xfId="0" applyNumberFormat="1" applyFont="1" applyFill="1" applyBorder="1" applyAlignment="1">
      <alignment horizontal="center" vertical="center" wrapText="1"/>
    </xf>
    <xf numFmtId="191" fontId="28" fillId="0" borderId="10" xfId="0" applyNumberFormat="1" applyFont="1" applyFill="1" applyBorder="1" applyAlignment="1">
      <alignment horizontal="center" vertical="center" wrapText="1"/>
    </xf>
    <xf numFmtId="185" fontId="30" fillId="0" borderId="10" xfId="54" applyNumberFormat="1" applyFont="1" applyFill="1" applyBorder="1" applyAlignment="1">
      <alignment horizontal="center" vertical="center" wrapText="1"/>
      <protection/>
    </xf>
    <xf numFmtId="185" fontId="29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wrapText="1"/>
    </xf>
    <xf numFmtId="191" fontId="25" fillId="4" borderId="10" xfId="0" applyNumberFormat="1" applyFont="1" applyFill="1" applyBorder="1" applyAlignment="1">
      <alignment horizontal="center" vertical="center" wrapText="1"/>
    </xf>
    <xf numFmtId="191" fontId="30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185" fontId="29" fillId="0" borderId="10" xfId="0" applyNumberFormat="1" applyFont="1" applyBorder="1" applyAlignment="1">
      <alignment horizontal="center" vertical="center" wrapText="1"/>
    </xf>
    <xf numFmtId="2" fontId="33" fillId="0" borderId="10" xfId="54" applyNumberFormat="1" applyFont="1" applyFill="1" applyBorder="1" applyAlignment="1">
      <alignment horizontal="left" vertical="top" wrapText="1"/>
      <protection/>
    </xf>
    <xf numFmtId="49" fontId="33" fillId="0" borderId="10" xfId="0" applyNumberFormat="1" applyFont="1" applyFill="1" applyBorder="1" applyAlignment="1">
      <alignment horizontal="center" vertical="center" wrapText="1"/>
    </xf>
    <xf numFmtId="185" fontId="3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wrapText="1"/>
    </xf>
    <xf numFmtId="0" fontId="25" fillId="0" borderId="17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0" fontId="25" fillId="0" borderId="10" xfId="53" applyFont="1" applyBorder="1" applyAlignment="1">
      <alignment horizontal="left" vertical="center" wrapText="1"/>
      <protection/>
    </xf>
    <xf numFmtId="0" fontId="22" fillId="0" borderId="12" xfId="53" applyFont="1" applyBorder="1" applyAlignment="1">
      <alignment horizontal="center" vertical="center" wrapText="1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center" wrapText="1"/>
      <protection/>
    </xf>
    <xf numFmtId="0" fontId="22" fillId="0" borderId="10" xfId="53" applyFont="1" applyBorder="1" applyAlignment="1">
      <alignment horizontal="center" vertical="center"/>
      <protection/>
    </xf>
    <xf numFmtId="0" fontId="25" fillId="0" borderId="12" xfId="53" applyFont="1" applyBorder="1" applyAlignment="1">
      <alignment horizontal="center" vertical="top"/>
      <protection/>
    </xf>
    <xf numFmtId="0" fontId="25" fillId="0" borderId="15" xfId="53" applyFont="1" applyBorder="1" applyAlignment="1">
      <alignment horizontal="center" vertical="top"/>
      <protection/>
    </xf>
    <xf numFmtId="0" fontId="25" fillId="0" borderId="13" xfId="53" applyFont="1" applyBorder="1" applyAlignment="1">
      <alignment horizontal="center" vertical="top"/>
      <protection/>
    </xf>
    <xf numFmtId="0" fontId="25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85" fontId="22" fillId="0" borderId="1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right"/>
    </xf>
    <xf numFmtId="185" fontId="22" fillId="0" borderId="11" xfId="0" applyNumberFormat="1" applyFont="1" applyFill="1" applyBorder="1" applyAlignment="1">
      <alignment horizontal="center" vertical="center" wrapText="1"/>
    </xf>
    <xf numFmtId="185" fontId="22" fillId="0" borderId="14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  <xf numFmtId="185" fontId="25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185" fontId="25" fillId="0" borderId="20" xfId="0" applyNumberFormat="1" applyFont="1" applyFill="1" applyBorder="1" applyAlignment="1">
      <alignment horizontal="center" vertical="center" wrapText="1"/>
    </xf>
    <xf numFmtId="185" fontId="25" fillId="0" borderId="21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4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Normal="85" zoomScaleSheetLayoutView="100" workbookViewId="0" topLeftCell="A1">
      <selection activeCell="D6" sqref="D6"/>
    </sheetView>
  </sheetViews>
  <sheetFormatPr defaultColWidth="9.00390625" defaultRowHeight="12.75"/>
  <cols>
    <col min="1" max="1" width="5.25390625" style="3" customWidth="1"/>
    <col min="2" max="2" width="13.875" style="3" customWidth="1"/>
    <col min="3" max="3" width="28.375" style="3" customWidth="1"/>
    <col min="4" max="4" width="63.75390625" style="3" customWidth="1"/>
    <col min="5" max="16384" width="9.125" style="3" customWidth="1"/>
  </cols>
  <sheetData>
    <row r="1" ht="15">
      <c r="D1" s="1" t="s">
        <v>37</v>
      </c>
    </row>
    <row r="2" ht="15">
      <c r="D2" s="1" t="s">
        <v>38</v>
      </c>
    </row>
    <row r="3" ht="15">
      <c r="D3" s="1" t="s">
        <v>211</v>
      </c>
    </row>
    <row r="4" ht="15">
      <c r="D4" s="1" t="s">
        <v>61</v>
      </c>
    </row>
    <row r="5" ht="15">
      <c r="D5" s="1" t="s">
        <v>233</v>
      </c>
    </row>
    <row r="6" ht="15">
      <c r="D6" s="1" t="s">
        <v>281</v>
      </c>
    </row>
    <row r="8" spans="1:10" ht="12.75" customHeight="1">
      <c r="A8" s="163" t="s">
        <v>212</v>
      </c>
      <c r="B8" s="163"/>
      <c r="C8" s="163"/>
      <c r="D8" s="163"/>
      <c r="E8" s="4"/>
      <c r="F8" s="4"/>
      <c r="G8" s="4"/>
      <c r="H8" s="4"/>
      <c r="I8" s="4"/>
      <c r="J8" s="4"/>
    </row>
    <row r="9" spans="1:10" ht="51" customHeight="1">
      <c r="A9" s="163"/>
      <c r="B9" s="163"/>
      <c r="C9" s="163"/>
      <c r="D9" s="163"/>
      <c r="E9" s="4"/>
      <c r="F9" s="4"/>
      <c r="G9" s="4"/>
      <c r="H9" s="4"/>
      <c r="I9" s="4"/>
      <c r="J9" s="4"/>
    </row>
    <row r="10" ht="15.75">
      <c r="B10" s="2"/>
    </row>
    <row r="11" spans="1:4" ht="31.5" customHeight="1">
      <c r="A11" s="12" t="s">
        <v>4</v>
      </c>
      <c r="B11" s="160" t="s">
        <v>0</v>
      </c>
      <c r="C11" s="160"/>
      <c r="D11" s="12" t="s">
        <v>1</v>
      </c>
    </row>
    <row r="12" spans="1:4" ht="20.25" customHeight="1">
      <c r="A12" s="164">
        <v>1</v>
      </c>
      <c r="B12" s="161" t="s">
        <v>213</v>
      </c>
      <c r="C12" s="162"/>
      <c r="D12" s="162"/>
    </row>
    <row r="13" spans="1:4" ht="129" customHeight="1">
      <c r="A13" s="164"/>
      <c r="B13" s="16">
        <v>980</v>
      </c>
      <c r="C13" s="17" t="s">
        <v>267</v>
      </c>
      <c r="D13" s="150" t="s">
        <v>268</v>
      </c>
    </row>
    <row r="14" spans="1:4" ht="99.75" customHeight="1">
      <c r="A14" s="164"/>
      <c r="B14" s="16">
        <v>980</v>
      </c>
      <c r="C14" s="17" t="s">
        <v>95</v>
      </c>
      <c r="D14" s="18" t="s">
        <v>164</v>
      </c>
    </row>
    <row r="15" spans="1:4" ht="156" customHeight="1">
      <c r="A15" s="14"/>
      <c r="B15" s="16">
        <v>980</v>
      </c>
      <c r="C15" s="17" t="s">
        <v>96</v>
      </c>
      <c r="D15" s="18" t="s">
        <v>165</v>
      </c>
    </row>
    <row r="16" spans="1:4" ht="114.75" customHeight="1">
      <c r="A16" s="14"/>
      <c r="B16" s="16">
        <v>980</v>
      </c>
      <c r="C16" s="17" t="s">
        <v>100</v>
      </c>
      <c r="D16" s="18" t="s">
        <v>166</v>
      </c>
    </row>
    <row r="17" spans="1:4" ht="85.5" customHeight="1">
      <c r="A17" s="14"/>
      <c r="B17" s="16">
        <v>980</v>
      </c>
      <c r="C17" s="17" t="s">
        <v>97</v>
      </c>
      <c r="D17" s="18" t="s">
        <v>167</v>
      </c>
    </row>
    <row r="18" spans="1:4" ht="85.5" customHeight="1">
      <c r="A18" s="14"/>
      <c r="B18" s="16">
        <v>980</v>
      </c>
      <c r="C18" s="17" t="s">
        <v>266</v>
      </c>
      <c r="D18" s="18" t="s">
        <v>206</v>
      </c>
    </row>
    <row r="19" spans="1:4" ht="37.5">
      <c r="A19" s="19"/>
      <c r="B19" s="16">
        <v>980</v>
      </c>
      <c r="C19" s="17" t="s">
        <v>98</v>
      </c>
      <c r="D19" s="20" t="s">
        <v>168</v>
      </c>
    </row>
    <row r="20" spans="1:4" ht="37.5">
      <c r="A20" s="19"/>
      <c r="B20" s="16">
        <v>980</v>
      </c>
      <c r="C20" s="17" t="s">
        <v>99</v>
      </c>
      <c r="D20" s="18" t="s">
        <v>169</v>
      </c>
    </row>
    <row r="21" spans="1:4" ht="37.5">
      <c r="A21" s="19"/>
      <c r="B21" s="16">
        <v>980</v>
      </c>
      <c r="C21" s="17" t="s">
        <v>245</v>
      </c>
      <c r="D21" s="20" t="s">
        <v>170</v>
      </c>
    </row>
    <row r="22" spans="1:4" ht="50.25" customHeight="1">
      <c r="A22" s="19"/>
      <c r="B22" s="16">
        <v>980</v>
      </c>
      <c r="C22" s="17" t="s">
        <v>269</v>
      </c>
      <c r="D22" s="18" t="s">
        <v>270</v>
      </c>
    </row>
    <row r="23" spans="1:4" ht="75">
      <c r="A23" s="19"/>
      <c r="B23" s="16">
        <v>980</v>
      </c>
      <c r="C23" s="17" t="s">
        <v>246</v>
      </c>
      <c r="D23" s="20" t="s">
        <v>171</v>
      </c>
    </row>
    <row r="24" spans="1:4" ht="112.5">
      <c r="A24" s="19"/>
      <c r="B24" s="138">
        <v>980</v>
      </c>
      <c r="C24" s="17" t="s">
        <v>257</v>
      </c>
      <c r="D24" s="20" t="s">
        <v>258</v>
      </c>
    </row>
    <row r="25" spans="1:4" ht="93.75">
      <c r="A25" s="19"/>
      <c r="B25" s="16">
        <v>980</v>
      </c>
      <c r="C25" s="17" t="s">
        <v>247</v>
      </c>
      <c r="D25" s="20" t="s">
        <v>172</v>
      </c>
    </row>
    <row r="26" spans="1:4" ht="40.5" customHeight="1">
      <c r="A26" s="19"/>
      <c r="B26" s="16">
        <v>980</v>
      </c>
      <c r="C26" s="17" t="s">
        <v>248</v>
      </c>
      <c r="D26" s="20" t="s">
        <v>173</v>
      </c>
    </row>
    <row r="27" spans="1:4" ht="75">
      <c r="A27" s="19"/>
      <c r="B27" s="16">
        <v>980</v>
      </c>
      <c r="C27" s="17" t="s">
        <v>249</v>
      </c>
      <c r="D27" s="20" t="s">
        <v>174</v>
      </c>
    </row>
  </sheetData>
  <sheetProtection/>
  <mergeCells count="4">
    <mergeCell ref="B11:C11"/>
    <mergeCell ref="B12:D12"/>
    <mergeCell ref="A8:D9"/>
    <mergeCell ref="A12:A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4"/>
  <sheetViews>
    <sheetView view="pageBreakPreview" zoomScaleNormal="115" zoomScaleSheetLayoutView="100" workbookViewId="0" topLeftCell="A70">
      <selection activeCell="H71" sqref="H71"/>
    </sheetView>
  </sheetViews>
  <sheetFormatPr defaultColWidth="9.00390625" defaultRowHeight="12.75"/>
  <cols>
    <col min="1" max="1" width="5.00390625" style="3" customWidth="1"/>
    <col min="2" max="2" width="51.75390625" style="3" customWidth="1"/>
    <col min="3" max="3" width="7.875" style="3" customWidth="1"/>
    <col min="4" max="4" width="5.75390625" style="3" customWidth="1"/>
    <col min="5" max="5" width="7.625" style="3" customWidth="1"/>
    <col min="6" max="6" width="18.00390625" style="3" customWidth="1"/>
    <col min="7" max="7" width="8.875" style="3" customWidth="1"/>
    <col min="8" max="8" width="15.75390625" style="3" customWidth="1"/>
    <col min="9" max="16384" width="9.125" style="3" customWidth="1"/>
  </cols>
  <sheetData>
    <row r="1" spans="3:8" ht="18" customHeight="1">
      <c r="C1" s="182" t="s">
        <v>145</v>
      </c>
      <c r="D1" s="182"/>
      <c r="E1" s="182"/>
      <c r="F1" s="182"/>
      <c r="G1" s="182"/>
      <c r="H1" s="182"/>
    </row>
    <row r="2" spans="2:8" ht="12.75" customHeight="1">
      <c r="B2" s="1"/>
      <c r="C2" s="1"/>
      <c r="D2" s="1"/>
      <c r="E2" s="1"/>
      <c r="F2" s="1"/>
      <c r="G2" s="1"/>
      <c r="H2" s="1" t="s">
        <v>38</v>
      </c>
    </row>
    <row r="3" spans="2:8" ht="12.75" customHeight="1">
      <c r="B3" s="1"/>
      <c r="C3" s="1"/>
      <c r="D3" s="1"/>
      <c r="E3" s="1"/>
      <c r="F3" s="1"/>
      <c r="G3" s="1"/>
      <c r="H3" s="1" t="s">
        <v>211</v>
      </c>
    </row>
    <row r="4" spans="2:8" ht="12.75" customHeight="1">
      <c r="B4" s="1"/>
      <c r="C4" s="1"/>
      <c r="D4" s="1"/>
      <c r="E4" s="1"/>
      <c r="F4" s="1"/>
      <c r="G4" s="1"/>
      <c r="H4" s="1" t="s">
        <v>61</v>
      </c>
    </row>
    <row r="5" spans="2:8" ht="19.5" customHeight="1">
      <c r="B5" s="1"/>
      <c r="C5" s="1"/>
      <c r="D5" s="1"/>
      <c r="E5" s="1"/>
      <c r="F5" s="1"/>
      <c r="G5" s="1"/>
      <c r="H5" s="1" t="s">
        <v>233</v>
      </c>
    </row>
    <row r="6" spans="2:8" ht="18" customHeight="1">
      <c r="B6" s="1"/>
      <c r="C6" s="1"/>
      <c r="D6" s="1"/>
      <c r="E6" s="1"/>
      <c r="F6" s="1"/>
      <c r="G6" s="1"/>
      <c r="H6" s="1" t="s">
        <v>281</v>
      </c>
    </row>
    <row r="7" spans="2:7" ht="15">
      <c r="B7" s="7"/>
      <c r="C7" s="1"/>
      <c r="G7" s="5"/>
    </row>
    <row r="8" spans="1:8" ht="12.75" customHeight="1">
      <c r="A8" s="181" t="s">
        <v>241</v>
      </c>
      <c r="B8" s="181"/>
      <c r="C8" s="181"/>
      <c r="D8" s="181"/>
      <c r="E8" s="181"/>
      <c r="F8" s="181"/>
      <c r="G8" s="181"/>
      <c r="H8" s="181"/>
    </row>
    <row r="9" spans="1:8" ht="21.75" customHeight="1">
      <c r="A9" s="181"/>
      <c r="B9" s="181"/>
      <c r="C9" s="181"/>
      <c r="D9" s="181"/>
      <c r="E9" s="181"/>
      <c r="F9" s="181"/>
      <c r="G9" s="181"/>
      <c r="H9" s="181"/>
    </row>
    <row r="10" spans="2:8" ht="18.75" customHeight="1">
      <c r="B10" s="9"/>
      <c r="C10" s="11"/>
      <c r="H10" s="13" t="s">
        <v>9</v>
      </c>
    </row>
    <row r="11" spans="1:8" ht="12.75" customHeight="1">
      <c r="A11" s="201" t="s">
        <v>4</v>
      </c>
      <c r="B11" s="201" t="s">
        <v>19</v>
      </c>
      <c r="C11" s="199" t="s">
        <v>20</v>
      </c>
      <c r="D11" s="199" t="s">
        <v>21</v>
      </c>
      <c r="E11" s="199" t="s">
        <v>22</v>
      </c>
      <c r="F11" s="199" t="s">
        <v>23</v>
      </c>
      <c r="G11" s="199" t="s">
        <v>24</v>
      </c>
      <c r="H11" s="202" t="s">
        <v>8</v>
      </c>
    </row>
    <row r="12" spans="1:8" ht="42" customHeight="1">
      <c r="A12" s="201"/>
      <c r="B12" s="201"/>
      <c r="C12" s="199"/>
      <c r="D12" s="199"/>
      <c r="E12" s="199"/>
      <c r="F12" s="199"/>
      <c r="G12" s="199"/>
      <c r="H12" s="202"/>
    </row>
    <row r="13" spans="1:8" ht="37.5">
      <c r="A13" s="200">
        <v>1</v>
      </c>
      <c r="B13" s="33" t="s">
        <v>214</v>
      </c>
      <c r="C13" s="34" t="s">
        <v>63</v>
      </c>
      <c r="D13" s="34"/>
      <c r="E13" s="34"/>
      <c r="F13" s="34"/>
      <c r="G13" s="35"/>
      <c r="H13" s="36">
        <f>H123</f>
        <v>6544.549999999999</v>
      </c>
    </row>
    <row r="14" spans="1:8" ht="37.5">
      <c r="A14" s="200"/>
      <c r="B14" s="37" t="s">
        <v>14</v>
      </c>
      <c r="C14" s="38" t="s">
        <v>63</v>
      </c>
      <c r="D14" s="38" t="s">
        <v>25</v>
      </c>
      <c r="E14" s="39"/>
      <c r="F14" s="39"/>
      <c r="G14" s="39"/>
      <c r="H14" s="151">
        <f>H15+H22+H56</f>
        <v>2685.1189999999997</v>
      </c>
    </row>
    <row r="15" spans="1:8" ht="78.75" customHeight="1">
      <c r="A15" s="200"/>
      <c r="B15" s="41" t="s">
        <v>194</v>
      </c>
      <c r="C15" s="34" t="s">
        <v>63</v>
      </c>
      <c r="D15" s="34" t="s">
        <v>25</v>
      </c>
      <c r="E15" s="34" t="s">
        <v>27</v>
      </c>
      <c r="F15" s="35"/>
      <c r="G15" s="35"/>
      <c r="H15" s="93">
        <f>H16</f>
        <v>744.744</v>
      </c>
    </row>
    <row r="16" spans="1:8" ht="55.5" customHeight="1">
      <c r="A16" s="200"/>
      <c r="B16" s="42" t="s">
        <v>51</v>
      </c>
      <c r="C16" s="35" t="s">
        <v>63</v>
      </c>
      <c r="D16" s="35" t="s">
        <v>25</v>
      </c>
      <c r="E16" s="35" t="s">
        <v>27</v>
      </c>
      <c r="F16" s="35" t="s">
        <v>123</v>
      </c>
      <c r="G16" s="35"/>
      <c r="H16" s="43">
        <f>H17</f>
        <v>744.744</v>
      </c>
    </row>
    <row r="17" spans="1:8" ht="65.25" customHeight="1">
      <c r="A17" s="200"/>
      <c r="B17" s="42" t="s">
        <v>52</v>
      </c>
      <c r="C17" s="35" t="s">
        <v>63</v>
      </c>
      <c r="D17" s="35" t="s">
        <v>25</v>
      </c>
      <c r="E17" s="35" t="s">
        <v>27</v>
      </c>
      <c r="F17" s="35" t="s">
        <v>119</v>
      </c>
      <c r="G17" s="35"/>
      <c r="H17" s="43">
        <f>H18</f>
        <v>744.744</v>
      </c>
    </row>
    <row r="18" spans="1:8" ht="117" customHeight="1">
      <c r="A18" s="200"/>
      <c r="B18" s="20" t="s">
        <v>64</v>
      </c>
      <c r="C18" s="35" t="s">
        <v>63</v>
      </c>
      <c r="D18" s="35" t="s">
        <v>25</v>
      </c>
      <c r="E18" s="35" t="s">
        <v>27</v>
      </c>
      <c r="F18" s="35" t="s">
        <v>119</v>
      </c>
      <c r="G18" s="35" t="s">
        <v>65</v>
      </c>
      <c r="H18" s="43">
        <f>H19</f>
        <v>744.744</v>
      </c>
    </row>
    <row r="19" spans="1:8" ht="59.25" customHeight="1">
      <c r="A19" s="200"/>
      <c r="B19" s="44" t="s">
        <v>66</v>
      </c>
      <c r="C19" s="35" t="s">
        <v>63</v>
      </c>
      <c r="D19" s="35" t="s">
        <v>25</v>
      </c>
      <c r="E19" s="35" t="s">
        <v>27</v>
      </c>
      <c r="F19" s="35" t="s">
        <v>119</v>
      </c>
      <c r="G19" s="35" t="s">
        <v>67</v>
      </c>
      <c r="H19" s="43">
        <f>H20+H21</f>
        <v>744.744</v>
      </c>
    </row>
    <row r="20" spans="1:8" ht="52.5" customHeight="1">
      <c r="A20" s="200"/>
      <c r="B20" s="42" t="s">
        <v>120</v>
      </c>
      <c r="C20" s="35" t="s">
        <v>63</v>
      </c>
      <c r="D20" s="35" t="s">
        <v>25</v>
      </c>
      <c r="E20" s="35" t="s">
        <v>27</v>
      </c>
      <c r="F20" s="35" t="s">
        <v>119</v>
      </c>
      <c r="G20" s="35" t="s">
        <v>40</v>
      </c>
      <c r="H20" s="43">
        <v>572</v>
      </c>
    </row>
    <row r="21" spans="1:8" ht="100.5" customHeight="1">
      <c r="A21" s="200"/>
      <c r="B21" s="42" t="s">
        <v>195</v>
      </c>
      <c r="C21" s="35" t="s">
        <v>63</v>
      </c>
      <c r="D21" s="35" t="s">
        <v>25</v>
      </c>
      <c r="E21" s="35" t="s">
        <v>27</v>
      </c>
      <c r="F21" s="35" t="s">
        <v>119</v>
      </c>
      <c r="G21" s="35" t="s">
        <v>121</v>
      </c>
      <c r="H21" s="43">
        <v>172.744</v>
      </c>
    </row>
    <row r="22" spans="1:8" ht="117.75" customHeight="1">
      <c r="A22" s="200"/>
      <c r="B22" s="41" t="s">
        <v>15</v>
      </c>
      <c r="C22" s="34" t="s">
        <v>63</v>
      </c>
      <c r="D22" s="34" t="s">
        <v>25</v>
      </c>
      <c r="E22" s="34" t="s">
        <v>28</v>
      </c>
      <c r="F22" s="35"/>
      <c r="G22" s="35"/>
      <c r="H22" s="93">
        <f>H41+H23+H36</f>
        <v>1910.3749999999998</v>
      </c>
    </row>
    <row r="23" spans="1:8" ht="48" customHeight="1">
      <c r="A23" s="200"/>
      <c r="B23" s="42" t="s">
        <v>89</v>
      </c>
      <c r="C23" s="35" t="s">
        <v>63</v>
      </c>
      <c r="D23" s="35" t="s">
        <v>25</v>
      </c>
      <c r="E23" s="35" t="s">
        <v>28</v>
      </c>
      <c r="F23" s="35" t="s">
        <v>137</v>
      </c>
      <c r="G23" s="35"/>
      <c r="H23" s="147">
        <f>H24+H27+H30+H33</f>
        <v>561.44657</v>
      </c>
    </row>
    <row r="24" spans="1:8" ht="84" customHeight="1">
      <c r="A24" s="200"/>
      <c r="B24" s="45" t="s">
        <v>88</v>
      </c>
      <c r="C24" s="35" t="s">
        <v>63</v>
      </c>
      <c r="D24" s="35" t="s">
        <v>25</v>
      </c>
      <c r="E24" s="35" t="s">
        <v>28</v>
      </c>
      <c r="F24" s="35" t="s">
        <v>138</v>
      </c>
      <c r="G24" s="35"/>
      <c r="H24" s="43">
        <f>H25</f>
        <v>465.245</v>
      </c>
    </row>
    <row r="25" spans="1:8" ht="27" customHeight="1">
      <c r="A25" s="200"/>
      <c r="B25" s="57" t="s">
        <v>75</v>
      </c>
      <c r="C25" s="35" t="s">
        <v>63</v>
      </c>
      <c r="D25" s="35" t="s">
        <v>25</v>
      </c>
      <c r="E25" s="35" t="s">
        <v>28</v>
      </c>
      <c r="F25" s="35" t="s">
        <v>138</v>
      </c>
      <c r="G25" s="35" t="s">
        <v>76</v>
      </c>
      <c r="H25" s="43">
        <f>H26</f>
        <v>465.245</v>
      </c>
    </row>
    <row r="26" spans="1:8" ht="33" customHeight="1">
      <c r="A26" s="200"/>
      <c r="B26" s="42" t="s">
        <v>12</v>
      </c>
      <c r="C26" s="35" t="s">
        <v>63</v>
      </c>
      <c r="D26" s="35" t="s">
        <v>25</v>
      </c>
      <c r="E26" s="35" t="s">
        <v>28</v>
      </c>
      <c r="F26" s="35" t="s">
        <v>138</v>
      </c>
      <c r="G26" s="35" t="s">
        <v>48</v>
      </c>
      <c r="H26" s="43">
        <v>465.245</v>
      </c>
    </row>
    <row r="27" spans="1:8" ht="81.75" customHeight="1">
      <c r="A27" s="200"/>
      <c r="B27" s="45" t="s">
        <v>93</v>
      </c>
      <c r="C27" s="35" t="s">
        <v>63</v>
      </c>
      <c r="D27" s="35" t="s">
        <v>25</v>
      </c>
      <c r="E27" s="35" t="s">
        <v>28</v>
      </c>
      <c r="F27" s="35" t="s">
        <v>139</v>
      </c>
      <c r="G27" s="35"/>
      <c r="H27" s="43">
        <f>H28</f>
        <v>44</v>
      </c>
    </row>
    <row r="28" spans="1:8" ht="31.5" customHeight="1">
      <c r="A28" s="200"/>
      <c r="B28" s="57" t="s">
        <v>75</v>
      </c>
      <c r="C28" s="35" t="s">
        <v>63</v>
      </c>
      <c r="D28" s="35" t="s">
        <v>25</v>
      </c>
      <c r="E28" s="35" t="s">
        <v>28</v>
      </c>
      <c r="F28" s="35" t="s">
        <v>139</v>
      </c>
      <c r="G28" s="35" t="s">
        <v>76</v>
      </c>
      <c r="H28" s="43">
        <f>H29</f>
        <v>44</v>
      </c>
    </row>
    <row r="29" spans="1:8" ht="30" customHeight="1">
      <c r="A29" s="200"/>
      <c r="B29" s="42" t="s">
        <v>12</v>
      </c>
      <c r="C29" s="35" t="s">
        <v>63</v>
      </c>
      <c r="D29" s="35" t="s">
        <v>25</v>
      </c>
      <c r="E29" s="35" t="s">
        <v>28</v>
      </c>
      <c r="F29" s="35" t="s">
        <v>139</v>
      </c>
      <c r="G29" s="35" t="s">
        <v>48</v>
      </c>
      <c r="H29" s="43">
        <v>44</v>
      </c>
    </row>
    <row r="30" spans="1:8" ht="103.5" customHeight="1">
      <c r="A30" s="200"/>
      <c r="B30" s="45" t="s">
        <v>94</v>
      </c>
      <c r="C30" s="35" t="s">
        <v>63</v>
      </c>
      <c r="D30" s="35" t="s">
        <v>25</v>
      </c>
      <c r="E30" s="35" t="s">
        <v>28</v>
      </c>
      <c r="F30" s="35" t="s">
        <v>140</v>
      </c>
      <c r="G30" s="35"/>
      <c r="H30" s="147">
        <f>H31</f>
        <v>17.72457</v>
      </c>
    </row>
    <row r="31" spans="1:8" ht="21" customHeight="1">
      <c r="A31" s="200"/>
      <c r="B31" s="57" t="s">
        <v>75</v>
      </c>
      <c r="C31" s="35" t="s">
        <v>63</v>
      </c>
      <c r="D31" s="35" t="s">
        <v>25</v>
      </c>
      <c r="E31" s="35" t="s">
        <v>28</v>
      </c>
      <c r="F31" s="35" t="s">
        <v>140</v>
      </c>
      <c r="G31" s="35" t="s">
        <v>76</v>
      </c>
      <c r="H31" s="147">
        <f>H32</f>
        <v>17.72457</v>
      </c>
    </row>
    <row r="32" spans="1:8" ht="26.25" customHeight="1">
      <c r="A32" s="200"/>
      <c r="B32" s="42" t="s">
        <v>12</v>
      </c>
      <c r="C32" s="35" t="s">
        <v>63</v>
      </c>
      <c r="D32" s="35" t="s">
        <v>25</v>
      </c>
      <c r="E32" s="35" t="s">
        <v>28</v>
      </c>
      <c r="F32" s="35" t="s">
        <v>140</v>
      </c>
      <c r="G32" s="35" t="s">
        <v>48</v>
      </c>
      <c r="H32" s="147">
        <v>17.72457</v>
      </c>
    </row>
    <row r="33" spans="1:8" ht="78.75" customHeight="1">
      <c r="A33" s="200"/>
      <c r="B33" s="45" t="s">
        <v>161</v>
      </c>
      <c r="C33" s="35" t="s">
        <v>63</v>
      </c>
      <c r="D33" s="35" t="s">
        <v>25</v>
      </c>
      <c r="E33" s="35" t="s">
        <v>28</v>
      </c>
      <c r="F33" s="35" t="s">
        <v>160</v>
      </c>
      <c r="G33" s="35"/>
      <c r="H33" s="43">
        <f>H34</f>
        <v>34.477</v>
      </c>
    </row>
    <row r="34" spans="1:8" ht="29.25" customHeight="1">
      <c r="A34" s="200"/>
      <c r="B34" s="57" t="s">
        <v>75</v>
      </c>
      <c r="C34" s="35" t="s">
        <v>63</v>
      </c>
      <c r="D34" s="35" t="s">
        <v>25</v>
      </c>
      <c r="E34" s="35" t="s">
        <v>28</v>
      </c>
      <c r="F34" s="35" t="s">
        <v>160</v>
      </c>
      <c r="G34" s="35" t="s">
        <v>76</v>
      </c>
      <c r="H34" s="43">
        <f>H35</f>
        <v>34.477</v>
      </c>
    </row>
    <row r="35" spans="1:8" ht="26.25" customHeight="1">
      <c r="A35" s="200"/>
      <c r="B35" s="42" t="s">
        <v>12</v>
      </c>
      <c r="C35" s="35" t="s">
        <v>63</v>
      </c>
      <c r="D35" s="35" t="s">
        <v>25</v>
      </c>
      <c r="E35" s="35" t="s">
        <v>28</v>
      </c>
      <c r="F35" s="35" t="s">
        <v>160</v>
      </c>
      <c r="G35" s="35" t="s">
        <v>48</v>
      </c>
      <c r="H35" s="43">
        <v>34.477</v>
      </c>
    </row>
    <row r="36" spans="1:8" ht="104.25" customHeight="1">
      <c r="A36" s="200"/>
      <c r="B36" s="89" t="s">
        <v>259</v>
      </c>
      <c r="C36" s="92">
        <v>980</v>
      </c>
      <c r="D36" s="90" t="s">
        <v>25</v>
      </c>
      <c r="E36" s="90" t="s">
        <v>28</v>
      </c>
      <c r="F36" s="90" t="s">
        <v>260</v>
      </c>
      <c r="G36" s="90"/>
      <c r="H36" s="146">
        <f>H37</f>
        <v>20.450000000000003</v>
      </c>
    </row>
    <row r="37" spans="1:8" ht="138.75" customHeight="1">
      <c r="A37" s="200"/>
      <c r="B37" s="20" t="s">
        <v>64</v>
      </c>
      <c r="C37" s="60">
        <v>980</v>
      </c>
      <c r="D37" s="35" t="s">
        <v>25</v>
      </c>
      <c r="E37" s="35" t="s">
        <v>28</v>
      </c>
      <c r="F37" s="35" t="s">
        <v>260</v>
      </c>
      <c r="G37" s="35" t="s">
        <v>65</v>
      </c>
      <c r="H37" s="147">
        <f>H38</f>
        <v>20.450000000000003</v>
      </c>
    </row>
    <row r="38" spans="1:8" ht="64.5" customHeight="1">
      <c r="A38" s="200"/>
      <c r="B38" s="22" t="s">
        <v>66</v>
      </c>
      <c r="C38" s="60">
        <v>980</v>
      </c>
      <c r="D38" s="35" t="s">
        <v>25</v>
      </c>
      <c r="E38" s="35" t="s">
        <v>28</v>
      </c>
      <c r="F38" s="35" t="s">
        <v>260</v>
      </c>
      <c r="G38" s="35" t="s">
        <v>67</v>
      </c>
      <c r="H38" s="147">
        <f>H39+H40</f>
        <v>20.450000000000003</v>
      </c>
    </row>
    <row r="39" spans="1:8" ht="64.5" customHeight="1">
      <c r="A39" s="200"/>
      <c r="B39" s="42" t="s">
        <v>120</v>
      </c>
      <c r="C39" s="60">
        <v>980</v>
      </c>
      <c r="D39" s="35" t="s">
        <v>25</v>
      </c>
      <c r="E39" s="35" t="s">
        <v>28</v>
      </c>
      <c r="F39" s="35" t="s">
        <v>260</v>
      </c>
      <c r="G39" s="35" t="s">
        <v>40</v>
      </c>
      <c r="H39" s="147">
        <v>15.71</v>
      </c>
    </row>
    <row r="40" spans="1:8" ht="90" customHeight="1">
      <c r="A40" s="200"/>
      <c r="B40" s="42" t="s">
        <v>195</v>
      </c>
      <c r="C40" s="60">
        <v>980</v>
      </c>
      <c r="D40" s="35" t="s">
        <v>25</v>
      </c>
      <c r="E40" s="35" t="s">
        <v>28</v>
      </c>
      <c r="F40" s="35" t="s">
        <v>260</v>
      </c>
      <c r="G40" s="35" t="s">
        <v>121</v>
      </c>
      <c r="H40" s="147">
        <v>4.74</v>
      </c>
    </row>
    <row r="41" spans="1:8" ht="59.25" customHeight="1">
      <c r="A41" s="200"/>
      <c r="B41" s="42" t="s">
        <v>51</v>
      </c>
      <c r="C41" s="35" t="s">
        <v>63</v>
      </c>
      <c r="D41" s="35" t="s">
        <v>25</v>
      </c>
      <c r="E41" s="35" t="s">
        <v>28</v>
      </c>
      <c r="F41" s="35" t="s">
        <v>124</v>
      </c>
      <c r="G41" s="35"/>
      <c r="H41" s="147">
        <f>H42</f>
        <v>1328.47843</v>
      </c>
    </row>
    <row r="42" spans="1:15" ht="41.25" customHeight="1">
      <c r="A42" s="200"/>
      <c r="B42" s="42" t="s">
        <v>53</v>
      </c>
      <c r="C42" s="35" t="s">
        <v>63</v>
      </c>
      <c r="D42" s="35" t="s">
        <v>25</v>
      </c>
      <c r="E42" s="35" t="s">
        <v>28</v>
      </c>
      <c r="F42" s="35" t="s">
        <v>125</v>
      </c>
      <c r="G42" s="35"/>
      <c r="H42" s="147">
        <f>H43+H47+H51</f>
        <v>1328.47843</v>
      </c>
      <c r="L42" s="3">
        <v>744.744</v>
      </c>
      <c r="M42" s="3">
        <v>20.45</v>
      </c>
      <c r="N42" s="3">
        <v>1371.203</v>
      </c>
      <c r="O42" s="3">
        <f>SUM(L42:N42)</f>
        <v>2136.397</v>
      </c>
    </row>
    <row r="43" spans="1:8" ht="114" customHeight="1">
      <c r="A43" s="200"/>
      <c r="B43" s="56" t="s">
        <v>64</v>
      </c>
      <c r="C43" s="35" t="s">
        <v>63</v>
      </c>
      <c r="D43" s="35" t="s">
        <v>25</v>
      </c>
      <c r="E43" s="35" t="s">
        <v>28</v>
      </c>
      <c r="F43" s="35" t="s">
        <v>125</v>
      </c>
      <c r="G43" s="35" t="s">
        <v>65</v>
      </c>
      <c r="H43" s="43">
        <f>H44</f>
        <v>1043.403</v>
      </c>
    </row>
    <row r="44" spans="1:8" ht="60" customHeight="1">
      <c r="A44" s="200"/>
      <c r="B44" s="22" t="s">
        <v>66</v>
      </c>
      <c r="C44" s="35" t="s">
        <v>63</v>
      </c>
      <c r="D44" s="35" t="s">
        <v>25</v>
      </c>
      <c r="E44" s="35" t="s">
        <v>28</v>
      </c>
      <c r="F44" s="35" t="s">
        <v>125</v>
      </c>
      <c r="G44" s="35" t="s">
        <v>67</v>
      </c>
      <c r="H44" s="43">
        <f>H45+H46</f>
        <v>1043.403</v>
      </c>
    </row>
    <row r="45" spans="1:8" ht="47.25" customHeight="1">
      <c r="A45" s="200"/>
      <c r="B45" s="42" t="s">
        <v>120</v>
      </c>
      <c r="C45" s="35" t="s">
        <v>63</v>
      </c>
      <c r="D45" s="35" t="s">
        <v>25</v>
      </c>
      <c r="E45" s="35" t="s">
        <v>28</v>
      </c>
      <c r="F45" s="35" t="s">
        <v>125</v>
      </c>
      <c r="G45" s="35" t="s">
        <v>40</v>
      </c>
      <c r="H45" s="43">
        <f>120+681.363</f>
        <v>801.363</v>
      </c>
    </row>
    <row r="46" spans="1:8" ht="99.75" customHeight="1">
      <c r="A46" s="200"/>
      <c r="B46" s="42" t="s">
        <v>195</v>
      </c>
      <c r="C46" s="35" t="s">
        <v>63</v>
      </c>
      <c r="D46" s="35" t="s">
        <v>25</v>
      </c>
      <c r="E46" s="35" t="s">
        <v>28</v>
      </c>
      <c r="F46" s="35" t="s">
        <v>125</v>
      </c>
      <c r="G46" s="35" t="s">
        <v>121</v>
      </c>
      <c r="H46" s="43">
        <f>36.24+205.8</f>
        <v>242.04000000000002</v>
      </c>
    </row>
    <row r="47" spans="1:8" ht="63" customHeight="1">
      <c r="A47" s="200"/>
      <c r="B47" s="20" t="s">
        <v>126</v>
      </c>
      <c r="C47" s="35" t="s">
        <v>63</v>
      </c>
      <c r="D47" s="35" t="s">
        <v>25</v>
      </c>
      <c r="E47" s="35" t="s">
        <v>28</v>
      </c>
      <c r="F47" s="35" t="s">
        <v>125</v>
      </c>
      <c r="G47" s="35" t="s">
        <v>68</v>
      </c>
      <c r="H47" s="147">
        <f>H48</f>
        <v>267.27543000000003</v>
      </c>
    </row>
    <row r="48" spans="1:8" ht="63" customHeight="1">
      <c r="A48" s="200"/>
      <c r="B48" s="20" t="s">
        <v>69</v>
      </c>
      <c r="C48" s="35" t="s">
        <v>63</v>
      </c>
      <c r="D48" s="35" t="s">
        <v>25</v>
      </c>
      <c r="E48" s="35" t="s">
        <v>28</v>
      </c>
      <c r="F48" s="35" t="s">
        <v>125</v>
      </c>
      <c r="G48" s="35" t="s">
        <v>70</v>
      </c>
      <c r="H48" s="147">
        <f>H49+H50</f>
        <v>267.27543000000003</v>
      </c>
    </row>
    <row r="49" spans="1:8" ht="57" customHeight="1">
      <c r="A49" s="200"/>
      <c r="B49" s="42" t="s">
        <v>41</v>
      </c>
      <c r="C49" s="35" t="s">
        <v>63</v>
      </c>
      <c r="D49" s="35" t="s">
        <v>25</v>
      </c>
      <c r="E49" s="35" t="s">
        <v>28</v>
      </c>
      <c r="F49" s="35" t="s">
        <v>125</v>
      </c>
      <c r="G49" s="35" t="s">
        <v>43</v>
      </c>
      <c r="H49" s="43">
        <v>67</v>
      </c>
    </row>
    <row r="50" spans="1:8" ht="61.5" customHeight="1">
      <c r="A50" s="200"/>
      <c r="B50" s="42" t="s">
        <v>255</v>
      </c>
      <c r="C50" s="35" t="s">
        <v>63</v>
      </c>
      <c r="D50" s="35" t="s">
        <v>25</v>
      </c>
      <c r="E50" s="35" t="s">
        <v>28</v>
      </c>
      <c r="F50" s="35" t="s">
        <v>125</v>
      </c>
      <c r="G50" s="35" t="s">
        <v>44</v>
      </c>
      <c r="H50" s="147">
        <f>243-17.72457-25</f>
        <v>200.27543</v>
      </c>
    </row>
    <row r="51" spans="1:8" ht="20.25" customHeight="1">
      <c r="A51" s="200"/>
      <c r="B51" s="56" t="s">
        <v>71</v>
      </c>
      <c r="C51" s="35" t="s">
        <v>63</v>
      </c>
      <c r="D51" s="35" t="s">
        <v>25</v>
      </c>
      <c r="E51" s="35" t="s">
        <v>28</v>
      </c>
      <c r="F51" s="35" t="s">
        <v>125</v>
      </c>
      <c r="G51" s="35" t="s">
        <v>72</v>
      </c>
      <c r="H51" s="43">
        <f>H52</f>
        <v>17.8</v>
      </c>
    </row>
    <row r="52" spans="1:8" ht="26.25" customHeight="1">
      <c r="A52" s="200"/>
      <c r="B52" s="56" t="s">
        <v>73</v>
      </c>
      <c r="C52" s="35" t="s">
        <v>63</v>
      </c>
      <c r="D52" s="35" t="s">
        <v>25</v>
      </c>
      <c r="E52" s="35" t="s">
        <v>28</v>
      </c>
      <c r="F52" s="35" t="s">
        <v>125</v>
      </c>
      <c r="G52" s="35" t="s">
        <v>74</v>
      </c>
      <c r="H52" s="43">
        <f>H53+H54+H55</f>
        <v>17.8</v>
      </c>
    </row>
    <row r="53" spans="1:8" ht="46.5" customHeight="1">
      <c r="A53" s="200"/>
      <c r="B53" s="42" t="s">
        <v>42</v>
      </c>
      <c r="C53" s="35" t="s">
        <v>63</v>
      </c>
      <c r="D53" s="35" t="s">
        <v>25</v>
      </c>
      <c r="E53" s="35" t="s">
        <v>28</v>
      </c>
      <c r="F53" s="35" t="s">
        <v>125</v>
      </c>
      <c r="G53" s="35" t="s">
        <v>45</v>
      </c>
      <c r="H53" s="43">
        <v>6.3</v>
      </c>
    </row>
    <row r="54" spans="1:8" ht="34.5" customHeight="1">
      <c r="A54" s="200"/>
      <c r="B54" s="42" t="s">
        <v>85</v>
      </c>
      <c r="C54" s="35" t="s">
        <v>63</v>
      </c>
      <c r="D54" s="35" t="s">
        <v>25</v>
      </c>
      <c r="E54" s="35" t="s">
        <v>28</v>
      </c>
      <c r="F54" s="35" t="s">
        <v>125</v>
      </c>
      <c r="G54" s="35" t="s">
        <v>46</v>
      </c>
      <c r="H54" s="43">
        <v>3.5</v>
      </c>
    </row>
    <row r="55" spans="1:8" ht="28.5" customHeight="1">
      <c r="A55" s="200"/>
      <c r="B55" s="42" t="s">
        <v>86</v>
      </c>
      <c r="C55" s="35" t="s">
        <v>63</v>
      </c>
      <c r="D55" s="35" t="s">
        <v>25</v>
      </c>
      <c r="E55" s="35" t="s">
        <v>28</v>
      </c>
      <c r="F55" s="35" t="s">
        <v>125</v>
      </c>
      <c r="G55" s="35" t="s">
        <v>87</v>
      </c>
      <c r="H55" s="43">
        <v>8</v>
      </c>
    </row>
    <row r="56" spans="1:8" ht="29.25" customHeight="1">
      <c r="A56" s="200"/>
      <c r="B56" s="84" t="s">
        <v>148</v>
      </c>
      <c r="C56" s="35" t="s">
        <v>63</v>
      </c>
      <c r="D56" s="34" t="s">
        <v>25</v>
      </c>
      <c r="E56" s="34" t="s">
        <v>149</v>
      </c>
      <c r="F56" s="35"/>
      <c r="G56" s="35"/>
      <c r="H56" s="36">
        <f>H57</f>
        <v>30</v>
      </c>
    </row>
    <row r="57" spans="1:8" ht="41.25" customHeight="1">
      <c r="A57" s="200"/>
      <c r="B57" s="85" t="s">
        <v>150</v>
      </c>
      <c r="C57" s="35" t="s">
        <v>63</v>
      </c>
      <c r="D57" s="35" t="s">
        <v>25</v>
      </c>
      <c r="E57" s="35" t="s">
        <v>149</v>
      </c>
      <c r="F57" s="35" t="s">
        <v>151</v>
      </c>
      <c r="G57" s="35"/>
      <c r="H57" s="43">
        <f>H58+H61+H64</f>
        <v>30</v>
      </c>
    </row>
    <row r="58" spans="1:8" ht="48.75" customHeight="1">
      <c r="A58" s="200"/>
      <c r="B58" s="46" t="s">
        <v>152</v>
      </c>
      <c r="C58" s="35" t="s">
        <v>63</v>
      </c>
      <c r="D58" s="35" t="s">
        <v>25</v>
      </c>
      <c r="E58" s="35" t="s">
        <v>149</v>
      </c>
      <c r="F58" s="35" t="s">
        <v>153</v>
      </c>
      <c r="G58" s="35"/>
      <c r="H58" s="43">
        <f>H59</f>
        <v>10</v>
      </c>
    </row>
    <row r="59" spans="1:8" ht="36.75" customHeight="1">
      <c r="A59" s="200"/>
      <c r="B59" s="20" t="s">
        <v>71</v>
      </c>
      <c r="C59" s="35" t="s">
        <v>63</v>
      </c>
      <c r="D59" s="35" t="s">
        <v>25</v>
      </c>
      <c r="E59" s="35" t="s">
        <v>149</v>
      </c>
      <c r="F59" s="35" t="s">
        <v>153</v>
      </c>
      <c r="G59" s="35" t="s">
        <v>72</v>
      </c>
      <c r="H59" s="43">
        <f>H60</f>
        <v>10</v>
      </c>
    </row>
    <row r="60" spans="1:8" ht="32.25" customHeight="1">
      <c r="A60" s="200"/>
      <c r="B60" s="85" t="s">
        <v>154</v>
      </c>
      <c r="C60" s="35" t="s">
        <v>63</v>
      </c>
      <c r="D60" s="35" t="s">
        <v>25</v>
      </c>
      <c r="E60" s="35" t="s">
        <v>149</v>
      </c>
      <c r="F60" s="35" t="s">
        <v>153</v>
      </c>
      <c r="G60" s="35" t="s">
        <v>155</v>
      </c>
      <c r="H60" s="43">
        <v>10</v>
      </c>
    </row>
    <row r="61" spans="1:8" ht="48.75" customHeight="1">
      <c r="A61" s="200"/>
      <c r="B61" s="46" t="s">
        <v>156</v>
      </c>
      <c r="C61" s="35" t="s">
        <v>63</v>
      </c>
      <c r="D61" s="35" t="s">
        <v>25</v>
      </c>
      <c r="E61" s="35" t="s">
        <v>149</v>
      </c>
      <c r="F61" s="35" t="s">
        <v>157</v>
      </c>
      <c r="G61" s="35"/>
      <c r="H61" s="43">
        <f>H62</f>
        <v>10</v>
      </c>
    </row>
    <row r="62" spans="1:8" ht="34.5" customHeight="1">
      <c r="A62" s="200"/>
      <c r="B62" s="20" t="s">
        <v>71</v>
      </c>
      <c r="C62" s="35" t="s">
        <v>63</v>
      </c>
      <c r="D62" s="35" t="s">
        <v>25</v>
      </c>
      <c r="E62" s="35" t="s">
        <v>149</v>
      </c>
      <c r="F62" s="35" t="s">
        <v>157</v>
      </c>
      <c r="G62" s="35" t="s">
        <v>72</v>
      </c>
      <c r="H62" s="43">
        <f>H63</f>
        <v>10</v>
      </c>
    </row>
    <row r="63" spans="1:8" ht="24.75" customHeight="1">
      <c r="A63" s="200"/>
      <c r="B63" s="85" t="s">
        <v>154</v>
      </c>
      <c r="C63" s="35" t="s">
        <v>63</v>
      </c>
      <c r="D63" s="35" t="s">
        <v>25</v>
      </c>
      <c r="E63" s="35" t="s">
        <v>149</v>
      </c>
      <c r="F63" s="35" t="s">
        <v>157</v>
      </c>
      <c r="G63" s="35" t="s">
        <v>155</v>
      </c>
      <c r="H63" s="43">
        <v>10</v>
      </c>
    </row>
    <row r="64" spans="1:8" ht="75.75" customHeight="1">
      <c r="A64" s="200"/>
      <c r="B64" s="46" t="s">
        <v>158</v>
      </c>
      <c r="C64" s="35" t="s">
        <v>63</v>
      </c>
      <c r="D64" s="35" t="s">
        <v>25</v>
      </c>
      <c r="E64" s="35" t="s">
        <v>149</v>
      </c>
      <c r="F64" s="35" t="s">
        <v>159</v>
      </c>
      <c r="G64" s="35"/>
      <c r="H64" s="43">
        <f>H65</f>
        <v>10</v>
      </c>
    </row>
    <row r="65" spans="1:8" ht="33" customHeight="1">
      <c r="A65" s="200"/>
      <c r="B65" s="20" t="s">
        <v>71</v>
      </c>
      <c r="C65" s="35" t="s">
        <v>63</v>
      </c>
      <c r="D65" s="35" t="s">
        <v>25</v>
      </c>
      <c r="E65" s="35" t="s">
        <v>149</v>
      </c>
      <c r="F65" s="35" t="s">
        <v>159</v>
      </c>
      <c r="G65" s="35" t="s">
        <v>72</v>
      </c>
      <c r="H65" s="43">
        <f>H66</f>
        <v>10</v>
      </c>
    </row>
    <row r="66" spans="1:8" ht="33.75" customHeight="1">
      <c r="A66" s="200"/>
      <c r="B66" s="85" t="s">
        <v>154</v>
      </c>
      <c r="C66" s="35" t="s">
        <v>63</v>
      </c>
      <c r="D66" s="35" t="s">
        <v>25</v>
      </c>
      <c r="E66" s="35" t="s">
        <v>149</v>
      </c>
      <c r="F66" s="35" t="s">
        <v>159</v>
      </c>
      <c r="G66" s="35" t="s">
        <v>155</v>
      </c>
      <c r="H66" s="43">
        <v>10</v>
      </c>
    </row>
    <row r="67" spans="1:8" ht="30" customHeight="1">
      <c r="A67" s="200"/>
      <c r="B67" s="47" t="s">
        <v>29</v>
      </c>
      <c r="C67" s="48">
        <v>980</v>
      </c>
      <c r="D67" s="48" t="s">
        <v>27</v>
      </c>
      <c r="E67" s="48"/>
      <c r="F67" s="49"/>
      <c r="G67" s="49"/>
      <c r="H67" s="40">
        <f>H68</f>
        <v>275.4</v>
      </c>
    </row>
    <row r="68" spans="1:8" ht="37.5">
      <c r="A68" s="200"/>
      <c r="B68" s="33" t="s">
        <v>16</v>
      </c>
      <c r="C68" s="58">
        <v>980</v>
      </c>
      <c r="D68" s="34" t="s">
        <v>27</v>
      </c>
      <c r="E68" s="34" t="s">
        <v>30</v>
      </c>
      <c r="F68" s="35"/>
      <c r="G68" s="35"/>
      <c r="H68" s="36">
        <f>H69</f>
        <v>275.4</v>
      </c>
    </row>
    <row r="69" spans="1:8" ht="59.25" customHeight="1">
      <c r="A69" s="200"/>
      <c r="B69" s="45" t="s">
        <v>47</v>
      </c>
      <c r="C69" s="35" t="s">
        <v>63</v>
      </c>
      <c r="D69" s="35" t="s">
        <v>27</v>
      </c>
      <c r="E69" s="35" t="s">
        <v>30</v>
      </c>
      <c r="F69" s="35" t="s">
        <v>127</v>
      </c>
      <c r="G69" s="35"/>
      <c r="H69" s="43">
        <f>H70+H74</f>
        <v>275.4</v>
      </c>
    </row>
    <row r="70" spans="1:8" ht="117" customHeight="1">
      <c r="A70" s="200"/>
      <c r="B70" s="56" t="s">
        <v>64</v>
      </c>
      <c r="C70" s="35" t="s">
        <v>63</v>
      </c>
      <c r="D70" s="35" t="s">
        <v>27</v>
      </c>
      <c r="E70" s="35" t="s">
        <v>30</v>
      </c>
      <c r="F70" s="35" t="s">
        <v>127</v>
      </c>
      <c r="G70" s="35" t="s">
        <v>65</v>
      </c>
      <c r="H70" s="43">
        <f>H71</f>
        <v>267.4</v>
      </c>
    </row>
    <row r="71" spans="1:8" ht="60.75" customHeight="1">
      <c r="A71" s="200"/>
      <c r="B71" s="22" t="s">
        <v>66</v>
      </c>
      <c r="C71" s="35" t="s">
        <v>63</v>
      </c>
      <c r="D71" s="35" t="s">
        <v>27</v>
      </c>
      <c r="E71" s="35" t="s">
        <v>30</v>
      </c>
      <c r="F71" s="35" t="s">
        <v>127</v>
      </c>
      <c r="G71" s="35" t="s">
        <v>67</v>
      </c>
      <c r="H71" s="147">
        <f>H72+H73</f>
        <v>267.4</v>
      </c>
    </row>
    <row r="72" spans="1:8" ht="49.5" customHeight="1">
      <c r="A72" s="200"/>
      <c r="B72" s="42" t="s">
        <v>120</v>
      </c>
      <c r="C72" s="35" t="s">
        <v>63</v>
      </c>
      <c r="D72" s="35" t="s">
        <v>27</v>
      </c>
      <c r="E72" s="35" t="s">
        <v>30</v>
      </c>
      <c r="F72" s="35" t="s">
        <v>127</v>
      </c>
      <c r="G72" s="35" t="s">
        <v>40</v>
      </c>
      <c r="H72" s="147">
        <v>205.37634</v>
      </c>
    </row>
    <row r="73" spans="1:8" ht="90.75" customHeight="1">
      <c r="A73" s="200"/>
      <c r="B73" s="42" t="s">
        <v>195</v>
      </c>
      <c r="C73" s="35" t="s">
        <v>63</v>
      </c>
      <c r="D73" s="35" t="s">
        <v>27</v>
      </c>
      <c r="E73" s="35" t="s">
        <v>30</v>
      </c>
      <c r="F73" s="35" t="s">
        <v>127</v>
      </c>
      <c r="G73" s="35" t="s">
        <v>121</v>
      </c>
      <c r="H73" s="147">
        <v>62.02366</v>
      </c>
    </row>
    <row r="74" spans="1:8" ht="65.25" customHeight="1">
      <c r="A74" s="200"/>
      <c r="B74" s="128" t="s">
        <v>126</v>
      </c>
      <c r="C74" s="35" t="s">
        <v>63</v>
      </c>
      <c r="D74" s="35" t="s">
        <v>27</v>
      </c>
      <c r="E74" s="35" t="s">
        <v>30</v>
      </c>
      <c r="F74" s="35" t="s">
        <v>127</v>
      </c>
      <c r="G74" s="35" t="s">
        <v>256</v>
      </c>
      <c r="H74" s="43">
        <f>H75</f>
        <v>8</v>
      </c>
    </row>
    <row r="75" spans="1:8" ht="72.75" customHeight="1">
      <c r="A75" s="200"/>
      <c r="B75" s="20" t="s">
        <v>69</v>
      </c>
      <c r="C75" s="35" t="s">
        <v>63</v>
      </c>
      <c r="D75" s="35" t="s">
        <v>27</v>
      </c>
      <c r="E75" s="35" t="s">
        <v>30</v>
      </c>
      <c r="F75" s="35" t="s">
        <v>127</v>
      </c>
      <c r="G75" s="35" t="s">
        <v>70</v>
      </c>
      <c r="H75" s="43">
        <f>H76</f>
        <v>8</v>
      </c>
    </row>
    <row r="76" spans="1:8" ht="44.25" customHeight="1">
      <c r="A76" s="200"/>
      <c r="B76" s="42" t="s">
        <v>255</v>
      </c>
      <c r="C76" s="35" t="s">
        <v>63</v>
      </c>
      <c r="D76" s="35" t="s">
        <v>27</v>
      </c>
      <c r="E76" s="35" t="s">
        <v>30</v>
      </c>
      <c r="F76" s="35" t="s">
        <v>127</v>
      </c>
      <c r="G76" s="35" t="s">
        <v>44</v>
      </c>
      <c r="H76" s="43">
        <v>8</v>
      </c>
    </row>
    <row r="77" spans="1:8" ht="64.5" customHeight="1">
      <c r="A77" s="200"/>
      <c r="B77" s="37" t="s">
        <v>130</v>
      </c>
      <c r="C77" s="50">
        <v>980</v>
      </c>
      <c r="D77" s="50" t="s">
        <v>30</v>
      </c>
      <c r="E77" s="51"/>
      <c r="F77" s="51"/>
      <c r="G77" s="51"/>
      <c r="H77" s="40">
        <f>H84+H78</f>
        <v>90</v>
      </c>
    </row>
    <row r="78" spans="1:8" ht="74.25" customHeight="1">
      <c r="A78" s="200"/>
      <c r="B78" s="84" t="s">
        <v>192</v>
      </c>
      <c r="C78" s="59">
        <v>980</v>
      </c>
      <c r="D78" s="34" t="s">
        <v>30</v>
      </c>
      <c r="E78" s="34" t="s">
        <v>193</v>
      </c>
      <c r="F78" s="60"/>
      <c r="G78" s="60"/>
      <c r="H78" s="122">
        <f>H79</f>
        <v>60</v>
      </c>
    </row>
    <row r="79" spans="1:8" ht="49.5" customHeight="1">
      <c r="A79" s="200"/>
      <c r="B79" s="42" t="s">
        <v>216</v>
      </c>
      <c r="C79" s="60">
        <v>980</v>
      </c>
      <c r="D79" s="35" t="s">
        <v>30</v>
      </c>
      <c r="E79" s="35" t="s">
        <v>193</v>
      </c>
      <c r="F79" s="60" t="s">
        <v>217</v>
      </c>
      <c r="G79" s="60"/>
      <c r="H79" s="123">
        <f>H80</f>
        <v>60</v>
      </c>
    </row>
    <row r="80" spans="1:8" ht="57" customHeight="1">
      <c r="A80" s="200"/>
      <c r="B80" s="45" t="s">
        <v>218</v>
      </c>
      <c r="C80" s="60">
        <v>980</v>
      </c>
      <c r="D80" s="35" t="s">
        <v>30</v>
      </c>
      <c r="E80" s="35" t="s">
        <v>193</v>
      </c>
      <c r="F80" s="60" t="s">
        <v>219</v>
      </c>
      <c r="G80" s="60"/>
      <c r="H80" s="123">
        <f>H81</f>
        <v>60</v>
      </c>
    </row>
    <row r="81" spans="1:8" ht="59.25" customHeight="1">
      <c r="A81" s="200"/>
      <c r="B81" s="46" t="s">
        <v>126</v>
      </c>
      <c r="C81" s="60">
        <v>980</v>
      </c>
      <c r="D81" s="35" t="s">
        <v>30</v>
      </c>
      <c r="E81" s="35" t="s">
        <v>193</v>
      </c>
      <c r="F81" s="60" t="s">
        <v>219</v>
      </c>
      <c r="G81" s="60">
        <v>200</v>
      </c>
      <c r="H81" s="123">
        <f>H82</f>
        <v>60</v>
      </c>
    </row>
    <row r="82" spans="1:8" ht="68.25" customHeight="1">
      <c r="A82" s="200"/>
      <c r="B82" s="46" t="s">
        <v>69</v>
      </c>
      <c r="C82" s="60">
        <v>980</v>
      </c>
      <c r="D82" s="35" t="s">
        <v>30</v>
      </c>
      <c r="E82" s="35" t="s">
        <v>193</v>
      </c>
      <c r="F82" s="60" t="s">
        <v>219</v>
      </c>
      <c r="G82" s="60">
        <v>240</v>
      </c>
      <c r="H82" s="123">
        <f>H83</f>
        <v>60</v>
      </c>
    </row>
    <row r="83" spans="1:8" ht="44.25" customHeight="1">
      <c r="A83" s="200"/>
      <c r="B83" s="42" t="s">
        <v>255</v>
      </c>
      <c r="C83" s="60">
        <v>980</v>
      </c>
      <c r="D83" s="35" t="s">
        <v>30</v>
      </c>
      <c r="E83" s="35" t="s">
        <v>193</v>
      </c>
      <c r="F83" s="60" t="s">
        <v>219</v>
      </c>
      <c r="G83" s="60">
        <v>244</v>
      </c>
      <c r="H83" s="123">
        <v>60</v>
      </c>
    </row>
    <row r="84" spans="1:8" ht="36.75" customHeight="1">
      <c r="A84" s="200"/>
      <c r="B84" s="41" t="s">
        <v>131</v>
      </c>
      <c r="C84" s="58">
        <v>980</v>
      </c>
      <c r="D84" s="34" t="s">
        <v>30</v>
      </c>
      <c r="E84" s="34" t="s">
        <v>32</v>
      </c>
      <c r="F84" s="35"/>
      <c r="G84" s="35"/>
      <c r="H84" s="36">
        <f>H86</f>
        <v>30</v>
      </c>
    </row>
    <row r="85" spans="1:8" ht="81.75" customHeight="1">
      <c r="A85" s="200"/>
      <c r="B85" s="41" t="s">
        <v>220</v>
      </c>
      <c r="C85" s="59">
        <v>980</v>
      </c>
      <c r="D85" s="34" t="s">
        <v>30</v>
      </c>
      <c r="E85" s="34" t="s">
        <v>32</v>
      </c>
      <c r="F85" s="59" t="s">
        <v>221</v>
      </c>
      <c r="G85" s="59"/>
      <c r="H85" s="122">
        <f>H86</f>
        <v>30</v>
      </c>
    </row>
    <row r="86" spans="1:8" ht="60" customHeight="1">
      <c r="A86" s="200"/>
      <c r="B86" s="124" t="s">
        <v>222</v>
      </c>
      <c r="C86" s="125">
        <v>980</v>
      </c>
      <c r="D86" s="96" t="s">
        <v>30</v>
      </c>
      <c r="E86" s="96" t="s">
        <v>32</v>
      </c>
      <c r="F86" s="125" t="s">
        <v>223</v>
      </c>
      <c r="G86" s="125"/>
      <c r="H86" s="148">
        <f>H87</f>
        <v>30</v>
      </c>
    </row>
    <row r="87" spans="1:8" ht="115.5" customHeight="1">
      <c r="A87" s="200"/>
      <c r="B87" s="126" t="s">
        <v>224</v>
      </c>
      <c r="C87" s="127">
        <v>980</v>
      </c>
      <c r="D87" s="90" t="s">
        <v>30</v>
      </c>
      <c r="E87" s="90" t="s">
        <v>32</v>
      </c>
      <c r="F87" s="92" t="s">
        <v>225</v>
      </c>
      <c r="G87" s="92"/>
      <c r="H87" s="149">
        <f>H88</f>
        <v>30</v>
      </c>
    </row>
    <row r="88" spans="1:8" ht="65.25" customHeight="1">
      <c r="A88" s="200"/>
      <c r="B88" s="128" t="s">
        <v>126</v>
      </c>
      <c r="C88" s="60">
        <v>980</v>
      </c>
      <c r="D88" s="35" t="s">
        <v>30</v>
      </c>
      <c r="E88" s="35" t="s">
        <v>32</v>
      </c>
      <c r="F88" s="60" t="s">
        <v>225</v>
      </c>
      <c r="G88" s="60">
        <v>200</v>
      </c>
      <c r="H88" s="123">
        <f>H89</f>
        <v>30</v>
      </c>
    </row>
    <row r="89" spans="1:8" ht="58.5" customHeight="1">
      <c r="A89" s="200"/>
      <c r="B89" s="20" t="s">
        <v>69</v>
      </c>
      <c r="C89" s="60">
        <v>980</v>
      </c>
      <c r="D89" s="35" t="s">
        <v>30</v>
      </c>
      <c r="E89" s="35" t="s">
        <v>32</v>
      </c>
      <c r="F89" s="60" t="s">
        <v>225</v>
      </c>
      <c r="G89" s="60">
        <v>240</v>
      </c>
      <c r="H89" s="123">
        <f>H90</f>
        <v>30</v>
      </c>
    </row>
    <row r="90" spans="1:8" ht="39" customHeight="1">
      <c r="A90" s="200"/>
      <c r="B90" s="42" t="s">
        <v>255</v>
      </c>
      <c r="C90" s="60">
        <v>980</v>
      </c>
      <c r="D90" s="35" t="s">
        <v>30</v>
      </c>
      <c r="E90" s="35" t="s">
        <v>32</v>
      </c>
      <c r="F90" s="60" t="s">
        <v>225</v>
      </c>
      <c r="G90" s="60">
        <v>244</v>
      </c>
      <c r="H90" s="123">
        <v>30</v>
      </c>
    </row>
    <row r="91" spans="1:8" ht="39" customHeight="1">
      <c r="A91" s="200"/>
      <c r="B91" s="37" t="s">
        <v>271</v>
      </c>
      <c r="C91" s="38" t="s">
        <v>63</v>
      </c>
      <c r="D91" s="38" t="s">
        <v>28</v>
      </c>
      <c r="E91" s="38"/>
      <c r="F91" s="38"/>
      <c r="G91" s="38"/>
      <c r="H91" s="40">
        <f>H92</f>
        <v>125</v>
      </c>
    </row>
    <row r="92" spans="1:8" ht="39" customHeight="1">
      <c r="A92" s="200"/>
      <c r="B92" s="41" t="s">
        <v>272</v>
      </c>
      <c r="C92" s="34" t="s">
        <v>63</v>
      </c>
      <c r="D92" s="34" t="s">
        <v>28</v>
      </c>
      <c r="E92" s="34" t="s">
        <v>273</v>
      </c>
      <c r="F92" s="34"/>
      <c r="G92" s="34"/>
      <c r="H92" s="36">
        <f>H94</f>
        <v>125</v>
      </c>
    </row>
    <row r="93" spans="1:8" ht="90" customHeight="1">
      <c r="A93" s="200"/>
      <c r="B93" s="89" t="s">
        <v>282</v>
      </c>
      <c r="C93" s="90" t="s">
        <v>63</v>
      </c>
      <c r="D93" s="90" t="s">
        <v>28</v>
      </c>
      <c r="E93" s="90" t="s">
        <v>273</v>
      </c>
      <c r="F93" s="90" t="s">
        <v>279</v>
      </c>
      <c r="G93" s="90"/>
      <c r="H93" s="91">
        <f>H94</f>
        <v>125</v>
      </c>
    </row>
    <row r="94" spans="1:8" ht="64.5" customHeight="1">
      <c r="A94" s="200"/>
      <c r="B94" s="20" t="s">
        <v>126</v>
      </c>
      <c r="C94" s="35" t="s">
        <v>63</v>
      </c>
      <c r="D94" s="35" t="s">
        <v>28</v>
      </c>
      <c r="E94" s="35" t="s">
        <v>273</v>
      </c>
      <c r="F94" s="35" t="s">
        <v>279</v>
      </c>
      <c r="G94" s="35" t="s">
        <v>68</v>
      </c>
      <c r="H94" s="43">
        <f>H95</f>
        <v>125</v>
      </c>
    </row>
    <row r="95" spans="1:8" ht="61.5" customHeight="1">
      <c r="A95" s="200"/>
      <c r="B95" s="20" t="s">
        <v>69</v>
      </c>
      <c r="C95" s="35" t="s">
        <v>63</v>
      </c>
      <c r="D95" s="35" t="s">
        <v>28</v>
      </c>
      <c r="E95" s="35" t="s">
        <v>273</v>
      </c>
      <c r="F95" s="35" t="s">
        <v>279</v>
      </c>
      <c r="G95" s="35" t="s">
        <v>70</v>
      </c>
      <c r="H95" s="43">
        <f>H96</f>
        <v>125</v>
      </c>
    </row>
    <row r="96" spans="1:8" ht="48" customHeight="1">
      <c r="A96" s="200"/>
      <c r="B96" s="85" t="s">
        <v>255</v>
      </c>
      <c r="C96" s="35" t="s">
        <v>63</v>
      </c>
      <c r="D96" s="35" t="s">
        <v>28</v>
      </c>
      <c r="E96" s="35" t="s">
        <v>273</v>
      </c>
      <c r="F96" s="35" t="s">
        <v>279</v>
      </c>
      <c r="G96" s="35" t="s">
        <v>44</v>
      </c>
      <c r="H96" s="43">
        <f>H97+H98</f>
        <v>125</v>
      </c>
    </row>
    <row r="97" spans="1:8" ht="36" customHeight="1">
      <c r="A97" s="200"/>
      <c r="B97" s="157" t="s">
        <v>283</v>
      </c>
      <c r="C97" s="158"/>
      <c r="D97" s="158"/>
      <c r="E97" s="158"/>
      <c r="F97" s="158"/>
      <c r="G97" s="158"/>
      <c r="H97" s="159">
        <v>100</v>
      </c>
    </row>
    <row r="98" spans="1:8" ht="39" customHeight="1">
      <c r="A98" s="200"/>
      <c r="B98" s="157" t="s">
        <v>284</v>
      </c>
      <c r="C98" s="158"/>
      <c r="D98" s="158"/>
      <c r="E98" s="158"/>
      <c r="F98" s="158"/>
      <c r="G98" s="158"/>
      <c r="H98" s="159">
        <v>25</v>
      </c>
    </row>
    <row r="99" spans="1:8" ht="41.25" customHeight="1">
      <c r="A99" s="200"/>
      <c r="B99" s="37" t="s">
        <v>189</v>
      </c>
      <c r="C99" s="50">
        <v>980</v>
      </c>
      <c r="D99" s="50" t="s">
        <v>190</v>
      </c>
      <c r="E99" s="50"/>
      <c r="F99" s="53"/>
      <c r="G99" s="51"/>
      <c r="H99" s="52">
        <f>H100</f>
        <v>270.435</v>
      </c>
    </row>
    <row r="100" spans="1:8" ht="30" customHeight="1">
      <c r="A100" s="200"/>
      <c r="B100" s="41" t="s">
        <v>191</v>
      </c>
      <c r="C100" s="59">
        <v>980</v>
      </c>
      <c r="D100" s="34" t="s">
        <v>190</v>
      </c>
      <c r="E100" s="34" t="s">
        <v>30</v>
      </c>
      <c r="F100" s="35"/>
      <c r="G100" s="35"/>
      <c r="H100" s="36">
        <f>H101+H106</f>
        <v>270.435</v>
      </c>
    </row>
    <row r="101" spans="1:8" ht="48" customHeight="1">
      <c r="A101" s="200"/>
      <c r="B101" s="84" t="s">
        <v>132</v>
      </c>
      <c r="C101" s="59">
        <v>980</v>
      </c>
      <c r="D101" s="34" t="s">
        <v>190</v>
      </c>
      <c r="E101" s="34" t="s">
        <v>30</v>
      </c>
      <c r="F101" s="34" t="s">
        <v>163</v>
      </c>
      <c r="G101" s="34"/>
      <c r="H101" s="36">
        <f>H102</f>
        <v>230</v>
      </c>
    </row>
    <row r="102" spans="1:8" ht="66" customHeight="1">
      <c r="A102" s="200"/>
      <c r="B102" s="102" t="s">
        <v>133</v>
      </c>
      <c r="C102" s="92">
        <v>980</v>
      </c>
      <c r="D102" s="90" t="s">
        <v>190</v>
      </c>
      <c r="E102" s="90" t="s">
        <v>30</v>
      </c>
      <c r="F102" s="90" t="s">
        <v>134</v>
      </c>
      <c r="G102" s="90"/>
      <c r="H102" s="91">
        <f>H103</f>
        <v>230</v>
      </c>
    </row>
    <row r="103" spans="1:8" ht="69.75" customHeight="1">
      <c r="A103" s="200"/>
      <c r="B103" s="20" t="s">
        <v>126</v>
      </c>
      <c r="C103" s="60">
        <v>980</v>
      </c>
      <c r="D103" s="35" t="s">
        <v>190</v>
      </c>
      <c r="E103" s="35" t="s">
        <v>30</v>
      </c>
      <c r="F103" s="35" t="s">
        <v>134</v>
      </c>
      <c r="G103" s="35" t="s">
        <v>68</v>
      </c>
      <c r="H103" s="43">
        <f>H104</f>
        <v>230</v>
      </c>
    </row>
    <row r="104" spans="1:8" ht="65.25" customHeight="1">
      <c r="A104" s="200"/>
      <c r="B104" s="20" t="s">
        <v>69</v>
      </c>
      <c r="C104" s="60">
        <v>980</v>
      </c>
      <c r="D104" s="35" t="s">
        <v>190</v>
      </c>
      <c r="E104" s="35" t="s">
        <v>30</v>
      </c>
      <c r="F104" s="35" t="s">
        <v>134</v>
      </c>
      <c r="G104" s="35" t="s">
        <v>70</v>
      </c>
      <c r="H104" s="43">
        <f>H105</f>
        <v>230</v>
      </c>
    </row>
    <row r="105" spans="1:8" ht="27.75" customHeight="1">
      <c r="A105" s="200"/>
      <c r="B105" s="42" t="s">
        <v>255</v>
      </c>
      <c r="C105" s="60">
        <v>980</v>
      </c>
      <c r="D105" s="35" t="s">
        <v>190</v>
      </c>
      <c r="E105" s="35" t="s">
        <v>30</v>
      </c>
      <c r="F105" s="35" t="s">
        <v>134</v>
      </c>
      <c r="G105" s="35" t="s">
        <v>44</v>
      </c>
      <c r="H105" s="43">
        <v>230</v>
      </c>
    </row>
    <row r="106" spans="1:8" ht="23.25" customHeight="1">
      <c r="A106" s="200"/>
      <c r="B106" s="102" t="s">
        <v>226</v>
      </c>
      <c r="C106" s="92">
        <v>980</v>
      </c>
      <c r="D106" s="90" t="s">
        <v>190</v>
      </c>
      <c r="E106" s="90" t="s">
        <v>30</v>
      </c>
      <c r="F106" s="90" t="s">
        <v>227</v>
      </c>
      <c r="G106" s="90"/>
      <c r="H106" s="91">
        <f>H107</f>
        <v>40.435</v>
      </c>
    </row>
    <row r="107" spans="1:8" ht="62.25" customHeight="1">
      <c r="A107" s="200"/>
      <c r="B107" s="20" t="s">
        <v>126</v>
      </c>
      <c r="C107" s="60">
        <v>980</v>
      </c>
      <c r="D107" s="35" t="s">
        <v>190</v>
      </c>
      <c r="E107" s="35" t="s">
        <v>30</v>
      </c>
      <c r="F107" s="35" t="s">
        <v>227</v>
      </c>
      <c r="G107" s="35" t="s">
        <v>68</v>
      </c>
      <c r="H107" s="43">
        <f>H108</f>
        <v>40.435</v>
      </c>
    </row>
    <row r="108" spans="1:8" ht="77.25" customHeight="1">
      <c r="A108" s="200"/>
      <c r="B108" s="20" t="s">
        <v>69</v>
      </c>
      <c r="C108" s="60">
        <v>980</v>
      </c>
      <c r="D108" s="35" t="s">
        <v>190</v>
      </c>
      <c r="E108" s="35" t="s">
        <v>30</v>
      </c>
      <c r="F108" s="35" t="s">
        <v>227</v>
      </c>
      <c r="G108" s="35" t="s">
        <v>70</v>
      </c>
      <c r="H108" s="43">
        <f>H109</f>
        <v>40.435</v>
      </c>
    </row>
    <row r="109" spans="1:8" ht="36.75" customHeight="1">
      <c r="A109" s="200"/>
      <c r="B109" s="42" t="s">
        <v>255</v>
      </c>
      <c r="C109" s="60">
        <v>980</v>
      </c>
      <c r="D109" s="35" t="s">
        <v>190</v>
      </c>
      <c r="E109" s="35" t="s">
        <v>30</v>
      </c>
      <c r="F109" s="35" t="s">
        <v>227</v>
      </c>
      <c r="G109" s="35" t="s">
        <v>44</v>
      </c>
      <c r="H109" s="43">
        <v>40.435</v>
      </c>
    </row>
    <row r="110" spans="1:8" ht="20.25" customHeight="1">
      <c r="A110" s="200"/>
      <c r="B110" s="37" t="s">
        <v>36</v>
      </c>
      <c r="C110" s="50">
        <v>980</v>
      </c>
      <c r="D110" s="54" t="s">
        <v>31</v>
      </c>
      <c r="E110" s="50"/>
      <c r="F110" s="53"/>
      <c r="G110" s="51"/>
      <c r="H110" s="52">
        <f>H111</f>
        <v>2883.352</v>
      </c>
    </row>
    <row r="111" spans="1:8" ht="42.75" customHeight="1">
      <c r="A111" s="200"/>
      <c r="B111" s="41" t="s">
        <v>39</v>
      </c>
      <c r="C111" s="59">
        <v>980</v>
      </c>
      <c r="D111" s="34" t="s">
        <v>31</v>
      </c>
      <c r="E111" s="34" t="s">
        <v>28</v>
      </c>
      <c r="F111" s="35"/>
      <c r="G111" s="35"/>
      <c r="H111" s="36">
        <f>H112</f>
        <v>2883.352</v>
      </c>
    </row>
    <row r="112" spans="1:8" ht="47.25" customHeight="1">
      <c r="A112" s="200"/>
      <c r="B112" s="42" t="s">
        <v>89</v>
      </c>
      <c r="C112" s="60">
        <v>980</v>
      </c>
      <c r="D112" s="35" t="s">
        <v>31</v>
      </c>
      <c r="E112" s="35" t="s">
        <v>28</v>
      </c>
      <c r="F112" s="35" t="s">
        <v>137</v>
      </c>
      <c r="G112" s="35"/>
      <c r="H112" s="43">
        <f>H113</f>
        <v>2883.352</v>
      </c>
    </row>
    <row r="113" spans="1:8" ht="100.5" customHeight="1">
      <c r="A113" s="200"/>
      <c r="B113" s="42" t="s">
        <v>80</v>
      </c>
      <c r="C113" s="60">
        <v>980</v>
      </c>
      <c r="D113" s="35" t="s">
        <v>31</v>
      </c>
      <c r="E113" s="35" t="s">
        <v>28</v>
      </c>
      <c r="F113" s="35" t="s">
        <v>141</v>
      </c>
      <c r="G113" s="35"/>
      <c r="H113" s="43">
        <f>H114</f>
        <v>2883.352</v>
      </c>
    </row>
    <row r="114" spans="1:8" ht="18.75" customHeight="1">
      <c r="A114" s="200"/>
      <c r="B114" s="57" t="s">
        <v>75</v>
      </c>
      <c r="C114" s="60">
        <v>980</v>
      </c>
      <c r="D114" s="35" t="s">
        <v>31</v>
      </c>
      <c r="E114" s="35" t="s">
        <v>28</v>
      </c>
      <c r="F114" s="35" t="s">
        <v>141</v>
      </c>
      <c r="G114" s="35" t="s">
        <v>76</v>
      </c>
      <c r="H114" s="43">
        <f>H115</f>
        <v>2883.352</v>
      </c>
    </row>
    <row r="115" spans="1:8" ht="21.75" customHeight="1">
      <c r="A115" s="200"/>
      <c r="B115" s="42" t="s">
        <v>12</v>
      </c>
      <c r="C115" s="60">
        <v>980</v>
      </c>
      <c r="D115" s="35" t="s">
        <v>31</v>
      </c>
      <c r="E115" s="35" t="s">
        <v>28</v>
      </c>
      <c r="F115" s="35" t="s">
        <v>141</v>
      </c>
      <c r="G115" s="35" t="s">
        <v>48</v>
      </c>
      <c r="H115" s="43">
        <v>2883.352</v>
      </c>
    </row>
    <row r="116" spans="1:8" ht="18.75">
      <c r="A116" s="200"/>
      <c r="B116" s="37" t="s">
        <v>17</v>
      </c>
      <c r="C116" s="50">
        <v>980</v>
      </c>
      <c r="D116" s="54" t="s">
        <v>32</v>
      </c>
      <c r="E116" s="50"/>
      <c r="F116" s="53"/>
      <c r="G116" s="51"/>
      <c r="H116" s="52">
        <f aca="true" t="shared" si="0" ref="H116:H121">H117</f>
        <v>215.244</v>
      </c>
    </row>
    <row r="117" spans="1:8" ht="18.75">
      <c r="A117" s="200"/>
      <c r="B117" s="41" t="s">
        <v>18</v>
      </c>
      <c r="C117" s="59">
        <v>980</v>
      </c>
      <c r="D117" s="34" t="s">
        <v>32</v>
      </c>
      <c r="E117" s="34" t="s">
        <v>25</v>
      </c>
      <c r="F117" s="35"/>
      <c r="G117" s="35"/>
      <c r="H117" s="36">
        <f t="shared" si="0"/>
        <v>215.244</v>
      </c>
    </row>
    <row r="118" spans="1:8" ht="41.25" customHeight="1">
      <c r="A118" s="200"/>
      <c r="B118" s="42" t="s">
        <v>79</v>
      </c>
      <c r="C118" s="60">
        <v>980</v>
      </c>
      <c r="D118" s="35" t="s">
        <v>32</v>
      </c>
      <c r="E118" s="35" t="s">
        <v>25</v>
      </c>
      <c r="F118" s="35" t="s">
        <v>128</v>
      </c>
      <c r="G118" s="35"/>
      <c r="H118" s="43">
        <f t="shared" si="0"/>
        <v>215.244</v>
      </c>
    </row>
    <row r="119" spans="1:8" ht="26.25" customHeight="1">
      <c r="A119" s="200"/>
      <c r="B119" s="45" t="s">
        <v>54</v>
      </c>
      <c r="C119" s="60">
        <v>980</v>
      </c>
      <c r="D119" s="35" t="s">
        <v>32</v>
      </c>
      <c r="E119" s="35" t="s">
        <v>25</v>
      </c>
      <c r="F119" s="35" t="s">
        <v>129</v>
      </c>
      <c r="G119" s="35"/>
      <c r="H119" s="43">
        <f t="shared" si="0"/>
        <v>215.244</v>
      </c>
    </row>
    <row r="120" spans="1:8" ht="38.25" customHeight="1">
      <c r="A120" s="200"/>
      <c r="B120" s="56" t="s">
        <v>142</v>
      </c>
      <c r="C120" s="60">
        <v>980</v>
      </c>
      <c r="D120" s="35" t="s">
        <v>32</v>
      </c>
      <c r="E120" s="35" t="s">
        <v>25</v>
      </c>
      <c r="F120" s="35" t="s">
        <v>129</v>
      </c>
      <c r="G120" s="35" t="s">
        <v>77</v>
      </c>
      <c r="H120" s="43">
        <f t="shared" si="0"/>
        <v>215.244</v>
      </c>
    </row>
    <row r="121" spans="1:8" ht="60.75" customHeight="1">
      <c r="A121" s="200"/>
      <c r="B121" s="57" t="s">
        <v>162</v>
      </c>
      <c r="C121" s="60">
        <v>980</v>
      </c>
      <c r="D121" s="35" t="s">
        <v>32</v>
      </c>
      <c r="E121" s="35" t="s">
        <v>25</v>
      </c>
      <c r="F121" s="35" t="s">
        <v>129</v>
      </c>
      <c r="G121" s="35" t="s">
        <v>78</v>
      </c>
      <c r="H121" s="43">
        <f t="shared" si="0"/>
        <v>215.244</v>
      </c>
    </row>
    <row r="122" spans="1:8" ht="62.25" customHeight="1">
      <c r="A122" s="200"/>
      <c r="B122" s="45" t="s">
        <v>59</v>
      </c>
      <c r="C122" s="60">
        <v>980</v>
      </c>
      <c r="D122" s="35" t="s">
        <v>32</v>
      </c>
      <c r="E122" s="35" t="s">
        <v>25</v>
      </c>
      <c r="F122" s="35" t="s">
        <v>129</v>
      </c>
      <c r="G122" s="35" t="s">
        <v>60</v>
      </c>
      <c r="H122" s="43">
        <v>215.244</v>
      </c>
    </row>
    <row r="123" spans="1:10" ht="23.25" customHeight="1">
      <c r="A123" s="203" t="s">
        <v>33</v>
      </c>
      <c r="B123" s="204"/>
      <c r="C123" s="19"/>
      <c r="D123" s="19"/>
      <c r="E123" s="19"/>
      <c r="F123" s="19"/>
      <c r="G123" s="19"/>
      <c r="H123" s="61">
        <f>H116+H110+H99+H77+H67+H14+H91</f>
        <v>6544.549999999999</v>
      </c>
      <c r="J123" s="78">
        <f>H110+H26+H30+H27</f>
        <v>3410.3215699999996</v>
      </c>
    </row>
    <row r="124" spans="1:8" ht="91.5" customHeight="1">
      <c r="A124" s="198"/>
      <c r="B124" s="198"/>
      <c r="C124" s="198"/>
      <c r="D124" s="198"/>
      <c r="E124" s="198"/>
      <c r="F124" s="198"/>
      <c r="G124" s="198"/>
      <c r="H124" s="198"/>
    </row>
    <row r="125" ht="66.75" customHeight="1"/>
  </sheetData>
  <sheetProtection/>
  <mergeCells count="13">
    <mergeCell ref="C1:H1"/>
    <mergeCell ref="A8:H9"/>
    <mergeCell ref="A123:B123"/>
    <mergeCell ref="A124:H124"/>
    <mergeCell ref="D11:D12"/>
    <mergeCell ref="E11:E12"/>
    <mergeCell ref="F11:F12"/>
    <mergeCell ref="A13:A122"/>
    <mergeCell ref="A11:A12"/>
    <mergeCell ref="G11:G12"/>
    <mergeCell ref="H11:H12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6"/>
  <sheetViews>
    <sheetView view="pageBreakPreview" zoomScale="85" zoomScaleNormal="115" zoomScaleSheetLayoutView="85" zoomScalePageLayoutView="0" workbookViewId="0" topLeftCell="A1">
      <selection activeCell="I6" sqref="I6"/>
    </sheetView>
  </sheetViews>
  <sheetFormatPr defaultColWidth="9.00390625" defaultRowHeight="12.75"/>
  <cols>
    <col min="2" max="2" width="43.00390625" style="0" customWidth="1"/>
    <col min="4" max="4" width="8.125" style="0" customWidth="1"/>
    <col min="5" max="5" width="8.00390625" style="0" customWidth="1"/>
    <col min="6" max="6" width="20.75390625" style="0" customWidth="1"/>
    <col min="7" max="7" width="11.125" style="0" customWidth="1"/>
    <col min="8" max="8" width="17.125" style="0" customWidth="1"/>
    <col min="9" max="9" width="16.625" style="0" customWidth="1"/>
  </cols>
  <sheetData>
    <row r="1" spans="1:9" ht="15">
      <c r="A1" s="3"/>
      <c r="B1" s="3"/>
      <c r="C1" s="3"/>
      <c r="D1" s="3"/>
      <c r="E1" s="3"/>
      <c r="F1" s="3"/>
      <c r="G1" s="3"/>
      <c r="H1" s="3"/>
      <c r="I1" s="1" t="s">
        <v>146</v>
      </c>
    </row>
    <row r="2" spans="1:9" ht="15">
      <c r="A2" s="3"/>
      <c r="B2" s="3"/>
      <c r="C2" s="3"/>
      <c r="D2" s="3"/>
      <c r="E2" s="3"/>
      <c r="F2" s="3"/>
      <c r="G2" s="3"/>
      <c r="H2" s="3"/>
      <c r="I2" s="1" t="s">
        <v>38</v>
      </c>
    </row>
    <row r="3" spans="1:9" ht="15">
      <c r="A3" s="3"/>
      <c r="B3" s="3"/>
      <c r="C3" s="3"/>
      <c r="D3" s="3"/>
      <c r="E3" s="3"/>
      <c r="F3" s="3"/>
      <c r="G3" s="3"/>
      <c r="H3" s="3"/>
      <c r="I3" s="1" t="s">
        <v>211</v>
      </c>
    </row>
    <row r="4" spans="1:9" ht="15">
      <c r="A4" s="3"/>
      <c r="B4" s="5"/>
      <c r="C4" s="3"/>
      <c r="D4" s="3"/>
      <c r="E4" s="3"/>
      <c r="F4" s="3"/>
      <c r="G4" s="3"/>
      <c r="H4" s="3"/>
      <c r="I4" s="1" t="s">
        <v>61</v>
      </c>
    </row>
    <row r="5" spans="1:9" ht="15">
      <c r="A5" s="3"/>
      <c r="B5" s="6"/>
      <c r="C5" s="3"/>
      <c r="D5" s="3"/>
      <c r="E5" s="3"/>
      <c r="F5" s="3"/>
      <c r="G5" s="3"/>
      <c r="H5" s="3"/>
      <c r="I5" s="1" t="s">
        <v>233</v>
      </c>
    </row>
    <row r="6" spans="1:9" ht="15">
      <c r="A6" s="3"/>
      <c r="B6" s="7"/>
      <c r="C6" s="3"/>
      <c r="D6" s="3"/>
      <c r="E6" s="3"/>
      <c r="F6" s="3"/>
      <c r="G6" s="5"/>
      <c r="H6" s="5"/>
      <c r="I6" s="1" t="s">
        <v>281</v>
      </c>
    </row>
    <row r="7" spans="1:9" ht="15">
      <c r="A7" s="3"/>
      <c r="B7" s="7"/>
      <c r="C7" s="1"/>
      <c r="D7" s="3"/>
      <c r="E7" s="3"/>
      <c r="F7" s="3"/>
      <c r="G7" s="5"/>
      <c r="H7" s="5"/>
      <c r="I7" s="3"/>
    </row>
    <row r="8" spans="1:9" ht="12.75">
      <c r="A8" s="181" t="s">
        <v>242</v>
      </c>
      <c r="B8" s="181"/>
      <c r="C8" s="181"/>
      <c r="D8" s="181"/>
      <c r="E8" s="181"/>
      <c r="F8" s="181"/>
      <c r="G8" s="181"/>
      <c r="H8" s="181"/>
      <c r="I8" s="181"/>
    </row>
    <row r="9" spans="1:9" ht="12.75">
      <c r="A9" s="181"/>
      <c r="B9" s="181"/>
      <c r="C9" s="181"/>
      <c r="D9" s="181"/>
      <c r="E9" s="181"/>
      <c r="F9" s="181"/>
      <c r="G9" s="181"/>
      <c r="H9" s="181"/>
      <c r="I9" s="181"/>
    </row>
    <row r="10" spans="1:9" ht="12.75">
      <c r="A10" s="3"/>
      <c r="B10" s="9"/>
      <c r="C10" s="11"/>
      <c r="D10" s="3"/>
      <c r="E10" s="3"/>
      <c r="F10" s="3"/>
      <c r="G10" s="3"/>
      <c r="H10" s="3"/>
      <c r="I10" s="13" t="s">
        <v>9</v>
      </c>
    </row>
    <row r="11" spans="1:9" ht="18.75">
      <c r="A11" s="201" t="s">
        <v>4</v>
      </c>
      <c r="B11" s="201" t="s">
        <v>19</v>
      </c>
      <c r="C11" s="199" t="s">
        <v>20</v>
      </c>
      <c r="D11" s="199" t="s">
        <v>21</v>
      </c>
      <c r="E11" s="199" t="s">
        <v>22</v>
      </c>
      <c r="F11" s="199" t="s">
        <v>23</v>
      </c>
      <c r="G11" s="199" t="s">
        <v>24</v>
      </c>
      <c r="H11" s="205" t="s">
        <v>136</v>
      </c>
      <c r="I11" s="206"/>
    </row>
    <row r="12" spans="1:9" ht="42" customHeight="1">
      <c r="A12" s="201"/>
      <c r="B12" s="201"/>
      <c r="C12" s="199"/>
      <c r="D12" s="199"/>
      <c r="E12" s="199"/>
      <c r="F12" s="199"/>
      <c r="G12" s="199"/>
      <c r="H12" s="34" t="s">
        <v>207</v>
      </c>
      <c r="I12" s="34" t="s">
        <v>236</v>
      </c>
    </row>
    <row r="13" spans="1:9" ht="37.5">
      <c r="A13" s="200">
        <v>1</v>
      </c>
      <c r="B13" s="33" t="s">
        <v>214</v>
      </c>
      <c r="C13" s="34" t="s">
        <v>63</v>
      </c>
      <c r="D13" s="34"/>
      <c r="E13" s="34"/>
      <c r="F13" s="34"/>
      <c r="G13" s="35"/>
      <c r="H13" s="36">
        <f>H116</f>
        <v>6463.15</v>
      </c>
      <c r="I13" s="36">
        <f>I116</f>
        <v>6480.35</v>
      </c>
    </row>
    <row r="14" spans="1:9" ht="37.5">
      <c r="A14" s="200"/>
      <c r="B14" s="37" t="s">
        <v>14</v>
      </c>
      <c r="C14" s="38" t="s">
        <v>63</v>
      </c>
      <c r="D14" s="38" t="s">
        <v>25</v>
      </c>
      <c r="E14" s="39"/>
      <c r="F14" s="39"/>
      <c r="G14" s="39"/>
      <c r="H14" s="40">
        <f>H15+H22+H56</f>
        <v>2728.154</v>
      </c>
      <c r="I14" s="40">
        <f>I15+I22+I56</f>
        <v>2745.354</v>
      </c>
    </row>
    <row r="15" spans="1:9" ht="77.25" customHeight="1">
      <c r="A15" s="200"/>
      <c r="B15" s="41" t="s">
        <v>194</v>
      </c>
      <c r="C15" s="34" t="s">
        <v>63</v>
      </c>
      <c r="D15" s="34" t="s">
        <v>25</v>
      </c>
      <c r="E15" s="34" t="s">
        <v>27</v>
      </c>
      <c r="F15" s="35"/>
      <c r="G15" s="35"/>
      <c r="H15" s="36">
        <f aca="true" t="shared" si="0" ref="H15:I18">H16</f>
        <v>764.3</v>
      </c>
      <c r="I15" s="36">
        <f t="shared" si="0"/>
        <v>764.3</v>
      </c>
    </row>
    <row r="16" spans="1:9" ht="57.75" customHeight="1">
      <c r="A16" s="200"/>
      <c r="B16" s="42" t="s">
        <v>51</v>
      </c>
      <c r="C16" s="35" t="s">
        <v>63</v>
      </c>
      <c r="D16" s="35" t="s">
        <v>25</v>
      </c>
      <c r="E16" s="35" t="s">
        <v>27</v>
      </c>
      <c r="F16" s="35" t="s">
        <v>123</v>
      </c>
      <c r="G16" s="35"/>
      <c r="H16" s="43">
        <f t="shared" si="0"/>
        <v>764.3</v>
      </c>
      <c r="I16" s="43">
        <f t="shared" si="0"/>
        <v>764.3</v>
      </c>
    </row>
    <row r="17" spans="1:9" ht="78" customHeight="1">
      <c r="A17" s="200"/>
      <c r="B17" s="42" t="s">
        <v>52</v>
      </c>
      <c r="C17" s="35" t="s">
        <v>63</v>
      </c>
      <c r="D17" s="35" t="s">
        <v>25</v>
      </c>
      <c r="E17" s="35" t="s">
        <v>27</v>
      </c>
      <c r="F17" s="35" t="s">
        <v>119</v>
      </c>
      <c r="G17" s="35"/>
      <c r="H17" s="43">
        <f t="shared" si="0"/>
        <v>764.3</v>
      </c>
      <c r="I17" s="43">
        <f t="shared" si="0"/>
        <v>764.3</v>
      </c>
    </row>
    <row r="18" spans="1:9" ht="150">
      <c r="A18" s="200"/>
      <c r="B18" s="20" t="s">
        <v>64</v>
      </c>
      <c r="C18" s="35" t="s">
        <v>63</v>
      </c>
      <c r="D18" s="35" t="s">
        <v>25</v>
      </c>
      <c r="E18" s="35" t="s">
        <v>27</v>
      </c>
      <c r="F18" s="35" t="s">
        <v>119</v>
      </c>
      <c r="G18" s="35" t="s">
        <v>65</v>
      </c>
      <c r="H18" s="43">
        <f t="shared" si="0"/>
        <v>764.3</v>
      </c>
      <c r="I18" s="43">
        <f t="shared" si="0"/>
        <v>764.3</v>
      </c>
    </row>
    <row r="19" spans="1:9" ht="56.25">
      <c r="A19" s="200"/>
      <c r="B19" s="44" t="s">
        <v>66</v>
      </c>
      <c r="C19" s="35" t="s">
        <v>63</v>
      </c>
      <c r="D19" s="35" t="s">
        <v>25</v>
      </c>
      <c r="E19" s="35" t="s">
        <v>27</v>
      </c>
      <c r="F19" s="35" t="s">
        <v>119</v>
      </c>
      <c r="G19" s="35" t="s">
        <v>67</v>
      </c>
      <c r="H19" s="43">
        <f>H20+H21</f>
        <v>764.3</v>
      </c>
      <c r="I19" s="43">
        <f>I20+I21</f>
        <v>764.3</v>
      </c>
    </row>
    <row r="20" spans="1:9" ht="75">
      <c r="A20" s="200"/>
      <c r="B20" s="42" t="s">
        <v>120</v>
      </c>
      <c r="C20" s="35" t="s">
        <v>63</v>
      </c>
      <c r="D20" s="35" t="s">
        <v>25</v>
      </c>
      <c r="E20" s="35" t="s">
        <v>27</v>
      </c>
      <c r="F20" s="35" t="s">
        <v>119</v>
      </c>
      <c r="G20" s="35" t="s">
        <v>40</v>
      </c>
      <c r="H20" s="43">
        <v>587</v>
      </c>
      <c r="I20" s="43">
        <v>587</v>
      </c>
    </row>
    <row r="21" spans="1:9" ht="112.5">
      <c r="A21" s="200"/>
      <c r="B21" s="42" t="s">
        <v>195</v>
      </c>
      <c r="C21" s="35" t="s">
        <v>63</v>
      </c>
      <c r="D21" s="35" t="s">
        <v>25</v>
      </c>
      <c r="E21" s="35" t="s">
        <v>27</v>
      </c>
      <c r="F21" s="35" t="s">
        <v>119</v>
      </c>
      <c r="G21" s="35" t="s">
        <v>121</v>
      </c>
      <c r="H21" s="43">
        <v>177.3</v>
      </c>
      <c r="I21" s="43">
        <v>177.3</v>
      </c>
    </row>
    <row r="22" spans="1:9" ht="150">
      <c r="A22" s="200"/>
      <c r="B22" s="41" t="s">
        <v>15</v>
      </c>
      <c r="C22" s="34" t="s">
        <v>63</v>
      </c>
      <c r="D22" s="34" t="s">
        <v>25</v>
      </c>
      <c r="E22" s="34" t="s">
        <v>28</v>
      </c>
      <c r="F22" s="35"/>
      <c r="G22" s="35"/>
      <c r="H22" s="93">
        <f>H41+H23+H36</f>
        <v>1933.854</v>
      </c>
      <c r="I22" s="93">
        <f>I41+I23+I36</f>
        <v>1951.0539999999999</v>
      </c>
    </row>
    <row r="23" spans="1:9" ht="37.5">
      <c r="A23" s="200"/>
      <c r="B23" s="42" t="s">
        <v>89</v>
      </c>
      <c r="C23" s="35" t="s">
        <v>63</v>
      </c>
      <c r="D23" s="35" t="s">
        <v>25</v>
      </c>
      <c r="E23" s="35" t="s">
        <v>28</v>
      </c>
      <c r="F23" s="35" t="s">
        <v>137</v>
      </c>
      <c r="G23" s="35"/>
      <c r="H23" s="147">
        <f>H24+H27+H30+H33</f>
        <v>561.44657</v>
      </c>
      <c r="I23" s="147">
        <f>I24+I27+I30+I33</f>
        <v>561.44657</v>
      </c>
    </row>
    <row r="24" spans="1:9" ht="84" customHeight="1">
      <c r="A24" s="200"/>
      <c r="B24" s="45" t="s">
        <v>88</v>
      </c>
      <c r="C24" s="35" t="s">
        <v>63</v>
      </c>
      <c r="D24" s="35" t="s">
        <v>25</v>
      </c>
      <c r="E24" s="35" t="s">
        <v>28</v>
      </c>
      <c r="F24" s="35" t="s">
        <v>138</v>
      </c>
      <c r="G24" s="35"/>
      <c r="H24" s="43">
        <f>H25</f>
        <v>465.245</v>
      </c>
      <c r="I24" s="43">
        <f>I25</f>
        <v>465.245</v>
      </c>
    </row>
    <row r="25" spans="1:9" ht="30.75" customHeight="1">
      <c r="A25" s="200"/>
      <c r="B25" s="57" t="s">
        <v>75</v>
      </c>
      <c r="C25" s="35" t="s">
        <v>63</v>
      </c>
      <c r="D25" s="35" t="s">
        <v>25</v>
      </c>
      <c r="E25" s="35" t="s">
        <v>28</v>
      </c>
      <c r="F25" s="35" t="s">
        <v>138</v>
      </c>
      <c r="G25" s="35" t="s">
        <v>76</v>
      </c>
      <c r="H25" s="43">
        <f>H26</f>
        <v>465.245</v>
      </c>
      <c r="I25" s="43">
        <f>I26</f>
        <v>465.245</v>
      </c>
    </row>
    <row r="26" spans="1:9" ht="18.75">
      <c r="A26" s="200"/>
      <c r="B26" s="42" t="s">
        <v>12</v>
      </c>
      <c r="C26" s="35" t="s">
        <v>63</v>
      </c>
      <c r="D26" s="35" t="s">
        <v>25</v>
      </c>
      <c r="E26" s="35" t="s">
        <v>28</v>
      </c>
      <c r="F26" s="35" t="s">
        <v>138</v>
      </c>
      <c r="G26" s="35" t="s">
        <v>48</v>
      </c>
      <c r="H26" s="43">
        <v>465.245</v>
      </c>
      <c r="I26" s="43">
        <v>465.245</v>
      </c>
    </row>
    <row r="27" spans="1:9" ht="75">
      <c r="A27" s="200"/>
      <c r="B27" s="45" t="s">
        <v>93</v>
      </c>
      <c r="C27" s="35" t="s">
        <v>63</v>
      </c>
      <c r="D27" s="35" t="s">
        <v>25</v>
      </c>
      <c r="E27" s="35" t="s">
        <v>28</v>
      </c>
      <c r="F27" s="35" t="s">
        <v>139</v>
      </c>
      <c r="G27" s="35"/>
      <c r="H27" s="43">
        <f>H28</f>
        <v>44</v>
      </c>
      <c r="I27" s="43">
        <f>I28</f>
        <v>44</v>
      </c>
    </row>
    <row r="28" spans="1:9" ht="18.75">
      <c r="A28" s="200"/>
      <c r="B28" s="57" t="s">
        <v>75</v>
      </c>
      <c r="C28" s="35" t="s">
        <v>63</v>
      </c>
      <c r="D28" s="35" t="s">
        <v>25</v>
      </c>
      <c r="E28" s="35" t="s">
        <v>28</v>
      </c>
      <c r="F28" s="35" t="s">
        <v>139</v>
      </c>
      <c r="G28" s="35" t="s">
        <v>76</v>
      </c>
      <c r="H28" s="43">
        <f>H29</f>
        <v>44</v>
      </c>
      <c r="I28" s="43">
        <f>I29</f>
        <v>44</v>
      </c>
    </row>
    <row r="29" spans="1:9" ht="18.75">
      <c r="A29" s="200"/>
      <c r="B29" s="42" t="s">
        <v>12</v>
      </c>
      <c r="C29" s="35" t="s">
        <v>63</v>
      </c>
      <c r="D29" s="35" t="s">
        <v>25</v>
      </c>
      <c r="E29" s="35" t="s">
        <v>28</v>
      </c>
      <c r="F29" s="35" t="s">
        <v>139</v>
      </c>
      <c r="G29" s="35" t="s">
        <v>48</v>
      </c>
      <c r="H29" s="43">
        <v>44</v>
      </c>
      <c r="I29" s="43">
        <v>44</v>
      </c>
    </row>
    <row r="30" spans="1:9" ht="93.75">
      <c r="A30" s="200"/>
      <c r="B30" s="45" t="s">
        <v>94</v>
      </c>
      <c r="C30" s="35" t="s">
        <v>63</v>
      </c>
      <c r="D30" s="35" t="s">
        <v>25</v>
      </c>
      <c r="E30" s="35" t="s">
        <v>28</v>
      </c>
      <c r="F30" s="35" t="s">
        <v>140</v>
      </c>
      <c r="G30" s="35"/>
      <c r="H30" s="147">
        <f>H31</f>
        <v>17.72457</v>
      </c>
      <c r="I30" s="147">
        <f>I31</f>
        <v>17.72457</v>
      </c>
    </row>
    <row r="31" spans="1:9" ht="18.75">
      <c r="A31" s="200"/>
      <c r="B31" s="57" t="s">
        <v>75</v>
      </c>
      <c r="C31" s="35" t="s">
        <v>63</v>
      </c>
      <c r="D31" s="35" t="s">
        <v>25</v>
      </c>
      <c r="E31" s="35" t="s">
        <v>28</v>
      </c>
      <c r="F31" s="35" t="s">
        <v>140</v>
      </c>
      <c r="G31" s="35" t="s">
        <v>76</v>
      </c>
      <c r="H31" s="147">
        <f>H32</f>
        <v>17.72457</v>
      </c>
      <c r="I31" s="147">
        <f>I32</f>
        <v>17.72457</v>
      </c>
    </row>
    <row r="32" spans="1:9" ht="18.75">
      <c r="A32" s="200"/>
      <c r="B32" s="42" t="s">
        <v>12</v>
      </c>
      <c r="C32" s="35" t="s">
        <v>63</v>
      </c>
      <c r="D32" s="35" t="s">
        <v>25</v>
      </c>
      <c r="E32" s="35" t="s">
        <v>28</v>
      </c>
      <c r="F32" s="35" t="s">
        <v>140</v>
      </c>
      <c r="G32" s="35" t="s">
        <v>48</v>
      </c>
      <c r="H32" s="147">
        <v>17.72457</v>
      </c>
      <c r="I32" s="147">
        <v>17.72457</v>
      </c>
    </row>
    <row r="33" spans="1:9" ht="75">
      <c r="A33" s="200"/>
      <c r="B33" s="45" t="s">
        <v>161</v>
      </c>
      <c r="C33" s="35" t="s">
        <v>63</v>
      </c>
      <c r="D33" s="35" t="s">
        <v>25</v>
      </c>
      <c r="E33" s="35" t="s">
        <v>28</v>
      </c>
      <c r="F33" s="35" t="s">
        <v>160</v>
      </c>
      <c r="G33" s="35"/>
      <c r="H33" s="43">
        <f>H34</f>
        <v>34.477</v>
      </c>
      <c r="I33" s="43">
        <f>I34</f>
        <v>34.477</v>
      </c>
    </row>
    <row r="34" spans="1:9" ht="18.75">
      <c r="A34" s="200"/>
      <c r="B34" s="57" t="s">
        <v>75</v>
      </c>
      <c r="C34" s="35" t="s">
        <v>63</v>
      </c>
      <c r="D34" s="35" t="s">
        <v>25</v>
      </c>
      <c r="E34" s="35" t="s">
        <v>28</v>
      </c>
      <c r="F34" s="35" t="s">
        <v>160</v>
      </c>
      <c r="G34" s="35" t="s">
        <v>76</v>
      </c>
      <c r="H34" s="43">
        <f>H35</f>
        <v>34.477</v>
      </c>
      <c r="I34" s="43">
        <f>I35</f>
        <v>34.477</v>
      </c>
    </row>
    <row r="35" spans="1:9" ht="18.75">
      <c r="A35" s="200"/>
      <c r="B35" s="42" t="s">
        <v>12</v>
      </c>
      <c r="C35" s="35" t="s">
        <v>63</v>
      </c>
      <c r="D35" s="35" t="s">
        <v>25</v>
      </c>
      <c r="E35" s="35" t="s">
        <v>28</v>
      </c>
      <c r="F35" s="35" t="s">
        <v>160</v>
      </c>
      <c r="G35" s="35" t="s">
        <v>48</v>
      </c>
      <c r="H35" s="43">
        <v>34.477</v>
      </c>
      <c r="I35" s="43">
        <v>34.477</v>
      </c>
    </row>
    <row r="36" spans="1:9" ht="131.25">
      <c r="A36" s="200"/>
      <c r="B36" s="89" t="s">
        <v>259</v>
      </c>
      <c r="C36" s="92">
        <v>980</v>
      </c>
      <c r="D36" s="90" t="s">
        <v>25</v>
      </c>
      <c r="E36" s="90" t="s">
        <v>28</v>
      </c>
      <c r="F36" s="90" t="s">
        <v>260</v>
      </c>
      <c r="G36" s="90"/>
      <c r="H36" s="146">
        <f>H37</f>
        <v>20.450000000000003</v>
      </c>
      <c r="I36" s="146">
        <f>I37</f>
        <v>20.450000000000003</v>
      </c>
    </row>
    <row r="37" spans="1:9" ht="150">
      <c r="A37" s="200"/>
      <c r="B37" s="20" t="s">
        <v>64</v>
      </c>
      <c r="C37" s="60">
        <v>980</v>
      </c>
      <c r="D37" s="35" t="s">
        <v>25</v>
      </c>
      <c r="E37" s="35" t="s">
        <v>28</v>
      </c>
      <c r="F37" s="35" t="s">
        <v>260</v>
      </c>
      <c r="G37" s="35" t="s">
        <v>65</v>
      </c>
      <c r="H37" s="147">
        <f>H38</f>
        <v>20.450000000000003</v>
      </c>
      <c r="I37" s="147">
        <f>I38</f>
        <v>20.450000000000003</v>
      </c>
    </row>
    <row r="38" spans="1:9" ht="56.25">
      <c r="A38" s="200"/>
      <c r="B38" s="22" t="s">
        <v>66</v>
      </c>
      <c r="C38" s="60">
        <v>980</v>
      </c>
      <c r="D38" s="35" t="s">
        <v>25</v>
      </c>
      <c r="E38" s="35" t="s">
        <v>28</v>
      </c>
      <c r="F38" s="35" t="s">
        <v>260</v>
      </c>
      <c r="G38" s="35" t="s">
        <v>67</v>
      </c>
      <c r="H38" s="147">
        <f>H39+H40</f>
        <v>20.450000000000003</v>
      </c>
      <c r="I38" s="147">
        <f>I39+I40</f>
        <v>20.450000000000003</v>
      </c>
    </row>
    <row r="39" spans="1:9" ht="75">
      <c r="A39" s="200"/>
      <c r="B39" s="42" t="s">
        <v>120</v>
      </c>
      <c r="C39" s="60">
        <v>980</v>
      </c>
      <c r="D39" s="35" t="s">
        <v>25</v>
      </c>
      <c r="E39" s="35" t="s">
        <v>28</v>
      </c>
      <c r="F39" s="35" t="s">
        <v>260</v>
      </c>
      <c r="G39" s="35" t="s">
        <v>40</v>
      </c>
      <c r="H39" s="147">
        <v>15.71</v>
      </c>
      <c r="I39" s="147">
        <v>15.71</v>
      </c>
    </row>
    <row r="40" spans="1:9" ht="112.5">
      <c r="A40" s="200"/>
      <c r="B40" s="42" t="s">
        <v>195</v>
      </c>
      <c r="C40" s="60">
        <v>980</v>
      </c>
      <c r="D40" s="35" t="s">
        <v>25</v>
      </c>
      <c r="E40" s="35" t="s">
        <v>28</v>
      </c>
      <c r="F40" s="35" t="s">
        <v>260</v>
      </c>
      <c r="G40" s="35" t="s">
        <v>121</v>
      </c>
      <c r="H40" s="147">
        <v>4.74</v>
      </c>
      <c r="I40" s="147">
        <v>4.74</v>
      </c>
    </row>
    <row r="41" spans="1:9" ht="56.25">
      <c r="A41" s="200"/>
      <c r="B41" s="42" t="s">
        <v>51</v>
      </c>
      <c r="C41" s="35" t="s">
        <v>63</v>
      </c>
      <c r="D41" s="35" t="s">
        <v>25</v>
      </c>
      <c r="E41" s="35" t="s">
        <v>28</v>
      </c>
      <c r="F41" s="35" t="s">
        <v>124</v>
      </c>
      <c r="G41" s="35"/>
      <c r="H41" s="147">
        <f>H42</f>
        <v>1351.95743</v>
      </c>
      <c r="I41" s="147">
        <f>I42</f>
        <v>1369.15743</v>
      </c>
    </row>
    <row r="42" spans="1:9" ht="46.5" customHeight="1">
      <c r="A42" s="200"/>
      <c r="B42" s="42" t="s">
        <v>53</v>
      </c>
      <c r="C42" s="35" t="s">
        <v>63</v>
      </c>
      <c r="D42" s="35" t="s">
        <v>25</v>
      </c>
      <c r="E42" s="35" t="s">
        <v>28</v>
      </c>
      <c r="F42" s="35" t="s">
        <v>125</v>
      </c>
      <c r="G42" s="35"/>
      <c r="H42" s="147">
        <f>H43+H47+H51</f>
        <v>1351.95743</v>
      </c>
      <c r="I42" s="147">
        <f>I43+I47+I51</f>
        <v>1369.15743</v>
      </c>
    </row>
    <row r="43" spans="1:9" ht="150">
      <c r="A43" s="200"/>
      <c r="B43" s="56" t="s">
        <v>64</v>
      </c>
      <c r="C43" s="35" t="s">
        <v>63</v>
      </c>
      <c r="D43" s="35" t="s">
        <v>25</v>
      </c>
      <c r="E43" s="35" t="s">
        <v>28</v>
      </c>
      <c r="F43" s="35" t="s">
        <v>125</v>
      </c>
      <c r="G43" s="35" t="s">
        <v>65</v>
      </c>
      <c r="H43" s="43">
        <f>H44</f>
        <v>1043.403</v>
      </c>
      <c r="I43" s="43">
        <f>I44</f>
        <v>1056.463</v>
      </c>
    </row>
    <row r="44" spans="1:9" ht="56.25">
      <c r="A44" s="200"/>
      <c r="B44" s="22" t="s">
        <v>66</v>
      </c>
      <c r="C44" s="35" t="s">
        <v>63</v>
      </c>
      <c r="D44" s="35" t="s">
        <v>25</v>
      </c>
      <c r="E44" s="35" t="s">
        <v>28</v>
      </c>
      <c r="F44" s="35" t="s">
        <v>125</v>
      </c>
      <c r="G44" s="35" t="s">
        <v>67</v>
      </c>
      <c r="H44" s="43">
        <f>H45+H46</f>
        <v>1043.403</v>
      </c>
      <c r="I44" s="43">
        <f>I45+I46</f>
        <v>1056.463</v>
      </c>
    </row>
    <row r="45" spans="1:9" ht="54" customHeight="1">
      <c r="A45" s="200"/>
      <c r="B45" s="42" t="s">
        <v>120</v>
      </c>
      <c r="C45" s="35" t="s">
        <v>63</v>
      </c>
      <c r="D45" s="35" t="s">
        <v>25</v>
      </c>
      <c r="E45" s="35" t="s">
        <v>28</v>
      </c>
      <c r="F45" s="35" t="s">
        <v>125</v>
      </c>
      <c r="G45" s="35" t="s">
        <v>40</v>
      </c>
      <c r="H45" s="43">
        <v>801.363</v>
      </c>
      <c r="I45" s="43">
        <v>811.363</v>
      </c>
    </row>
    <row r="46" spans="1:9" ht="112.5">
      <c r="A46" s="200"/>
      <c r="B46" s="42" t="s">
        <v>195</v>
      </c>
      <c r="C46" s="35" t="s">
        <v>63</v>
      </c>
      <c r="D46" s="35" t="s">
        <v>25</v>
      </c>
      <c r="E46" s="35" t="s">
        <v>28</v>
      </c>
      <c r="F46" s="35" t="s">
        <v>125</v>
      </c>
      <c r="G46" s="35" t="s">
        <v>121</v>
      </c>
      <c r="H46" s="43">
        <v>242.04</v>
      </c>
      <c r="I46" s="43">
        <v>245.1</v>
      </c>
    </row>
    <row r="47" spans="1:9" ht="56.25">
      <c r="A47" s="200"/>
      <c r="B47" s="20" t="s">
        <v>126</v>
      </c>
      <c r="C47" s="35" t="s">
        <v>63</v>
      </c>
      <c r="D47" s="35" t="s">
        <v>25</v>
      </c>
      <c r="E47" s="35" t="s">
        <v>28</v>
      </c>
      <c r="F47" s="35" t="s">
        <v>125</v>
      </c>
      <c r="G47" s="35" t="s">
        <v>68</v>
      </c>
      <c r="H47" s="147">
        <f>H48</f>
        <v>290.75443</v>
      </c>
      <c r="I47" s="147">
        <f>I48</f>
        <v>294.89443</v>
      </c>
    </row>
    <row r="48" spans="1:9" ht="75">
      <c r="A48" s="200"/>
      <c r="B48" s="20" t="s">
        <v>69</v>
      </c>
      <c r="C48" s="35" t="s">
        <v>63</v>
      </c>
      <c r="D48" s="35" t="s">
        <v>25</v>
      </c>
      <c r="E48" s="35" t="s">
        <v>28</v>
      </c>
      <c r="F48" s="35" t="s">
        <v>125</v>
      </c>
      <c r="G48" s="35" t="s">
        <v>70</v>
      </c>
      <c r="H48" s="147">
        <f>H49+H50</f>
        <v>290.75443</v>
      </c>
      <c r="I48" s="147">
        <f>I49+I50</f>
        <v>294.89443</v>
      </c>
    </row>
    <row r="49" spans="1:9" ht="56.25">
      <c r="A49" s="200"/>
      <c r="B49" s="42" t="s">
        <v>41</v>
      </c>
      <c r="C49" s="35" t="s">
        <v>63</v>
      </c>
      <c r="D49" s="35" t="s">
        <v>25</v>
      </c>
      <c r="E49" s="35" t="s">
        <v>28</v>
      </c>
      <c r="F49" s="35" t="s">
        <v>125</v>
      </c>
      <c r="G49" s="35" t="s">
        <v>43</v>
      </c>
      <c r="H49" s="43">
        <v>67</v>
      </c>
      <c r="I49" s="43">
        <v>67</v>
      </c>
    </row>
    <row r="50" spans="1:9" ht="37.5">
      <c r="A50" s="200"/>
      <c r="B50" s="42" t="s">
        <v>255</v>
      </c>
      <c r="C50" s="35" t="s">
        <v>63</v>
      </c>
      <c r="D50" s="35" t="s">
        <v>25</v>
      </c>
      <c r="E50" s="35" t="s">
        <v>28</v>
      </c>
      <c r="F50" s="35" t="s">
        <v>125</v>
      </c>
      <c r="G50" s="35" t="s">
        <v>44</v>
      </c>
      <c r="H50" s="147">
        <f>241.479-17.72457</f>
        <v>223.75443</v>
      </c>
      <c r="I50" s="147">
        <f>245.619-17.72457</f>
        <v>227.89443</v>
      </c>
    </row>
    <row r="51" spans="1:9" ht="18.75">
      <c r="A51" s="200"/>
      <c r="B51" s="56" t="s">
        <v>71</v>
      </c>
      <c r="C51" s="35" t="s">
        <v>63</v>
      </c>
      <c r="D51" s="35" t="s">
        <v>25</v>
      </c>
      <c r="E51" s="35" t="s">
        <v>28</v>
      </c>
      <c r="F51" s="35" t="s">
        <v>125</v>
      </c>
      <c r="G51" s="35" t="s">
        <v>72</v>
      </c>
      <c r="H51" s="43">
        <f>H52</f>
        <v>17.8</v>
      </c>
      <c r="I51" s="43">
        <f>I52</f>
        <v>17.8</v>
      </c>
    </row>
    <row r="52" spans="1:9" ht="37.5">
      <c r="A52" s="200"/>
      <c r="B52" s="56" t="s">
        <v>73</v>
      </c>
      <c r="C52" s="35" t="s">
        <v>63</v>
      </c>
      <c r="D52" s="35" t="s">
        <v>25</v>
      </c>
      <c r="E52" s="35" t="s">
        <v>28</v>
      </c>
      <c r="F52" s="35" t="s">
        <v>125</v>
      </c>
      <c r="G52" s="35" t="s">
        <v>74</v>
      </c>
      <c r="H52" s="43">
        <f>H53+H54+H55</f>
        <v>17.8</v>
      </c>
      <c r="I52" s="43">
        <f>I53+I54+I55</f>
        <v>17.8</v>
      </c>
    </row>
    <row r="53" spans="1:9" ht="37.5">
      <c r="A53" s="200"/>
      <c r="B53" s="42" t="s">
        <v>42</v>
      </c>
      <c r="C53" s="35" t="s">
        <v>63</v>
      </c>
      <c r="D53" s="35" t="s">
        <v>25</v>
      </c>
      <c r="E53" s="35" t="s">
        <v>28</v>
      </c>
      <c r="F53" s="35" t="s">
        <v>125</v>
      </c>
      <c r="G53" s="35" t="s">
        <v>45</v>
      </c>
      <c r="H53" s="43">
        <v>6.3</v>
      </c>
      <c r="I53" s="43">
        <v>6.3</v>
      </c>
    </row>
    <row r="54" spans="1:9" ht="18.75">
      <c r="A54" s="200"/>
      <c r="B54" s="42" t="s">
        <v>85</v>
      </c>
      <c r="C54" s="35" t="s">
        <v>63</v>
      </c>
      <c r="D54" s="35" t="s">
        <v>25</v>
      </c>
      <c r="E54" s="35" t="s">
        <v>28</v>
      </c>
      <c r="F54" s="35" t="s">
        <v>125</v>
      </c>
      <c r="G54" s="35" t="s">
        <v>46</v>
      </c>
      <c r="H54" s="43">
        <v>3.5</v>
      </c>
      <c r="I54" s="43">
        <v>3.5</v>
      </c>
    </row>
    <row r="55" spans="1:9" ht="18.75">
      <c r="A55" s="200"/>
      <c r="B55" s="42" t="s">
        <v>86</v>
      </c>
      <c r="C55" s="35" t="s">
        <v>63</v>
      </c>
      <c r="D55" s="35" t="s">
        <v>25</v>
      </c>
      <c r="E55" s="35" t="s">
        <v>28</v>
      </c>
      <c r="F55" s="35" t="s">
        <v>125</v>
      </c>
      <c r="G55" s="35" t="s">
        <v>87</v>
      </c>
      <c r="H55" s="43">
        <v>8</v>
      </c>
      <c r="I55" s="43">
        <v>8</v>
      </c>
    </row>
    <row r="56" spans="1:9" ht="18.75">
      <c r="A56" s="200"/>
      <c r="B56" s="84" t="s">
        <v>148</v>
      </c>
      <c r="C56" s="35" t="s">
        <v>63</v>
      </c>
      <c r="D56" s="34" t="s">
        <v>25</v>
      </c>
      <c r="E56" s="34" t="s">
        <v>149</v>
      </c>
      <c r="F56" s="35"/>
      <c r="G56" s="35"/>
      <c r="H56" s="36">
        <f>H57</f>
        <v>30</v>
      </c>
      <c r="I56" s="36">
        <f>I57</f>
        <v>30</v>
      </c>
    </row>
    <row r="57" spans="1:9" ht="37.5">
      <c r="A57" s="200"/>
      <c r="B57" s="85" t="s">
        <v>150</v>
      </c>
      <c r="C57" s="35" t="s">
        <v>63</v>
      </c>
      <c r="D57" s="35" t="s">
        <v>25</v>
      </c>
      <c r="E57" s="35" t="s">
        <v>149</v>
      </c>
      <c r="F57" s="35" t="s">
        <v>151</v>
      </c>
      <c r="G57" s="35"/>
      <c r="H57" s="43">
        <f>H58+H61+H64</f>
        <v>30</v>
      </c>
      <c r="I57" s="43">
        <f>I58+I61+I64</f>
        <v>30</v>
      </c>
    </row>
    <row r="58" spans="1:9" ht="56.25">
      <c r="A58" s="200"/>
      <c r="B58" s="46" t="s">
        <v>152</v>
      </c>
      <c r="C58" s="35" t="s">
        <v>63</v>
      </c>
      <c r="D58" s="35" t="s">
        <v>25</v>
      </c>
      <c r="E58" s="35" t="s">
        <v>149</v>
      </c>
      <c r="F58" s="35" t="s">
        <v>153</v>
      </c>
      <c r="G58" s="35"/>
      <c r="H58" s="43">
        <f>H59</f>
        <v>10</v>
      </c>
      <c r="I58" s="43">
        <f>I59</f>
        <v>10</v>
      </c>
    </row>
    <row r="59" spans="1:9" ht="18.75">
      <c r="A59" s="200"/>
      <c r="B59" s="20" t="s">
        <v>71</v>
      </c>
      <c r="C59" s="35" t="s">
        <v>63</v>
      </c>
      <c r="D59" s="35" t="s">
        <v>25</v>
      </c>
      <c r="E59" s="35" t="s">
        <v>149</v>
      </c>
      <c r="F59" s="35" t="s">
        <v>153</v>
      </c>
      <c r="G59" s="35" t="s">
        <v>72</v>
      </c>
      <c r="H59" s="43">
        <f>H60</f>
        <v>10</v>
      </c>
      <c r="I59" s="43">
        <f>I60</f>
        <v>10</v>
      </c>
    </row>
    <row r="60" spans="1:9" ht="18.75">
      <c r="A60" s="200"/>
      <c r="B60" s="85" t="s">
        <v>154</v>
      </c>
      <c r="C60" s="35" t="s">
        <v>63</v>
      </c>
      <c r="D60" s="35" t="s">
        <v>25</v>
      </c>
      <c r="E60" s="35" t="s">
        <v>149</v>
      </c>
      <c r="F60" s="35" t="s">
        <v>153</v>
      </c>
      <c r="G60" s="35" t="s">
        <v>155</v>
      </c>
      <c r="H60" s="43">
        <v>10</v>
      </c>
      <c r="I60" s="43">
        <v>10</v>
      </c>
    </row>
    <row r="61" spans="1:9" ht="56.25">
      <c r="A61" s="200"/>
      <c r="B61" s="46" t="s">
        <v>156</v>
      </c>
      <c r="C61" s="35" t="s">
        <v>63</v>
      </c>
      <c r="D61" s="35" t="s">
        <v>25</v>
      </c>
      <c r="E61" s="35" t="s">
        <v>149</v>
      </c>
      <c r="F61" s="35" t="s">
        <v>157</v>
      </c>
      <c r="G61" s="35"/>
      <c r="H61" s="43">
        <f>H62</f>
        <v>10</v>
      </c>
      <c r="I61" s="43">
        <f>I62</f>
        <v>10</v>
      </c>
    </row>
    <row r="62" spans="1:9" ht="18.75">
      <c r="A62" s="200"/>
      <c r="B62" s="20" t="s">
        <v>71</v>
      </c>
      <c r="C62" s="35" t="s">
        <v>63</v>
      </c>
      <c r="D62" s="35" t="s">
        <v>25</v>
      </c>
      <c r="E62" s="35" t="s">
        <v>149</v>
      </c>
      <c r="F62" s="35" t="s">
        <v>157</v>
      </c>
      <c r="G62" s="35" t="s">
        <v>72</v>
      </c>
      <c r="H62" s="43">
        <f>H63</f>
        <v>10</v>
      </c>
      <c r="I62" s="43">
        <f>I63</f>
        <v>10</v>
      </c>
    </row>
    <row r="63" spans="1:9" ht="18.75">
      <c r="A63" s="200"/>
      <c r="B63" s="85" t="s">
        <v>154</v>
      </c>
      <c r="C63" s="35" t="s">
        <v>63</v>
      </c>
      <c r="D63" s="35" t="s">
        <v>25</v>
      </c>
      <c r="E63" s="35" t="s">
        <v>149</v>
      </c>
      <c r="F63" s="35" t="s">
        <v>157</v>
      </c>
      <c r="G63" s="35" t="s">
        <v>155</v>
      </c>
      <c r="H63" s="43">
        <v>10</v>
      </c>
      <c r="I63" s="43">
        <v>10</v>
      </c>
    </row>
    <row r="64" spans="1:9" ht="75">
      <c r="A64" s="200"/>
      <c r="B64" s="46" t="s">
        <v>158</v>
      </c>
      <c r="C64" s="35" t="s">
        <v>63</v>
      </c>
      <c r="D64" s="35" t="s">
        <v>25</v>
      </c>
      <c r="E64" s="35" t="s">
        <v>149</v>
      </c>
      <c r="F64" s="35" t="s">
        <v>159</v>
      </c>
      <c r="G64" s="35"/>
      <c r="H64" s="43">
        <f>H65</f>
        <v>10</v>
      </c>
      <c r="I64" s="43">
        <f>I65</f>
        <v>10</v>
      </c>
    </row>
    <row r="65" spans="1:9" ht="18.75">
      <c r="A65" s="200"/>
      <c r="B65" s="20" t="s">
        <v>71</v>
      </c>
      <c r="C65" s="35" t="s">
        <v>63</v>
      </c>
      <c r="D65" s="35" t="s">
        <v>25</v>
      </c>
      <c r="E65" s="35" t="s">
        <v>149</v>
      </c>
      <c r="F65" s="35" t="s">
        <v>159</v>
      </c>
      <c r="G65" s="35" t="s">
        <v>72</v>
      </c>
      <c r="H65" s="43">
        <f>H66</f>
        <v>10</v>
      </c>
      <c r="I65" s="43">
        <f>I66</f>
        <v>10</v>
      </c>
    </row>
    <row r="66" spans="1:9" ht="18.75">
      <c r="A66" s="200"/>
      <c r="B66" s="85" t="s">
        <v>154</v>
      </c>
      <c r="C66" s="35" t="s">
        <v>63</v>
      </c>
      <c r="D66" s="35" t="s">
        <v>25</v>
      </c>
      <c r="E66" s="35" t="s">
        <v>149</v>
      </c>
      <c r="F66" s="35" t="s">
        <v>159</v>
      </c>
      <c r="G66" s="35" t="s">
        <v>155</v>
      </c>
      <c r="H66" s="43">
        <v>10</v>
      </c>
      <c r="I66" s="43">
        <v>10</v>
      </c>
    </row>
    <row r="67" spans="1:9" ht="18.75">
      <c r="A67" s="200"/>
      <c r="B67" s="47" t="s">
        <v>29</v>
      </c>
      <c r="C67" s="48">
        <v>980</v>
      </c>
      <c r="D67" s="48" t="s">
        <v>27</v>
      </c>
      <c r="E67" s="48"/>
      <c r="F67" s="49"/>
      <c r="G67" s="49"/>
      <c r="H67" s="40">
        <f>H68</f>
        <v>275.4</v>
      </c>
      <c r="I67" s="40">
        <f>I68</f>
        <v>275.4</v>
      </c>
    </row>
    <row r="68" spans="1:9" ht="37.5">
      <c r="A68" s="200"/>
      <c r="B68" s="33" t="s">
        <v>16</v>
      </c>
      <c r="C68" s="58">
        <v>980</v>
      </c>
      <c r="D68" s="34" t="s">
        <v>27</v>
      </c>
      <c r="E68" s="34" t="s">
        <v>30</v>
      </c>
      <c r="F68" s="35"/>
      <c r="G68" s="35"/>
      <c r="H68" s="36">
        <f>H69</f>
        <v>275.4</v>
      </c>
      <c r="I68" s="36">
        <f>I69</f>
        <v>275.4</v>
      </c>
    </row>
    <row r="69" spans="1:9" ht="66" customHeight="1">
      <c r="A69" s="200"/>
      <c r="B69" s="45" t="s">
        <v>47</v>
      </c>
      <c r="C69" s="35" t="s">
        <v>63</v>
      </c>
      <c r="D69" s="35" t="s">
        <v>27</v>
      </c>
      <c r="E69" s="35" t="s">
        <v>30</v>
      </c>
      <c r="F69" s="35" t="s">
        <v>127</v>
      </c>
      <c r="G69" s="35"/>
      <c r="H69" s="43">
        <f>H70+H74</f>
        <v>275.4</v>
      </c>
      <c r="I69" s="43">
        <f>I70+I74</f>
        <v>275.4</v>
      </c>
    </row>
    <row r="70" spans="1:9" ht="150">
      <c r="A70" s="200"/>
      <c r="B70" s="56" t="s">
        <v>64</v>
      </c>
      <c r="C70" s="35" t="s">
        <v>63</v>
      </c>
      <c r="D70" s="35" t="s">
        <v>27</v>
      </c>
      <c r="E70" s="35" t="s">
        <v>30</v>
      </c>
      <c r="F70" s="35" t="s">
        <v>127</v>
      </c>
      <c r="G70" s="35" t="s">
        <v>65</v>
      </c>
      <c r="H70" s="43">
        <f>H71</f>
        <v>267.4</v>
      </c>
      <c r="I70" s="43">
        <f>I71</f>
        <v>267.4</v>
      </c>
    </row>
    <row r="71" spans="1:9" ht="56.25">
      <c r="A71" s="200"/>
      <c r="B71" s="22" t="s">
        <v>66</v>
      </c>
      <c r="C71" s="35" t="s">
        <v>63</v>
      </c>
      <c r="D71" s="35" t="s">
        <v>27</v>
      </c>
      <c r="E71" s="35" t="s">
        <v>30</v>
      </c>
      <c r="F71" s="35" t="s">
        <v>127</v>
      </c>
      <c r="G71" s="35" t="s">
        <v>67</v>
      </c>
      <c r="H71" s="43">
        <f>H72+H73</f>
        <v>267.4</v>
      </c>
      <c r="I71" s="43">
        <f>I72+I73</f>
        <v>267.4</v>
      </c>
    </row>
    <row r="72" spans="1:9" ht="75">
      <c r="A72" s="200"/>
      <c r="B72" s="42" t="s">
        <v>120</v>
      </c>
      <c r="C72" s="35" t="s">
        <v>63</v>
      </c>
      <c r="D72" s="35" t="s">
        <v>27</v>
      </c>
      <c r="E72" s="35" t="s">
        <v>30</v>
      </c>
      <c r="F72" s="35" t="s">
        <v>127</v>
      </c>
      <c r="G72" s="35" t="s">
        <v>40</v>
      </c>
      <c r="H72" s="43">
        <v>205.4</v>
      </c>
      <c r="I72" s="43">
        <v>205.4</v>
      </c>
    </row>
    <row r="73" spans="1:9" ht="112.5">
      <c r="A73" s="200"/>
      <c r="B73" s="42" t="s">
        <v>122</v>
      </c>
      <c r="C73" s="35" t="s">
        <v>63</v>
      </c>
      <c r="D73" s="35" t="s">
        <v>27</v>
      </c>
      <c r="E73" s="35" t="s">
        <v>30</v>
      </c>
      <c r="F73" s="35" t="s">
        <v>127</v>
      </c>
      <c r="G73" s="35" t="s">
        <v>121</v>
      </c>
      <c r="H73" s="43">
        <v>62</v>
      </c>
      <c r="I73" s="43">
        <v>62</v>
      </c>
    </row>
    <row r="74" spans="1:9" ht="56.25">
      <c r="A74" s="200"/>
      <c r="B74" s="128" t="s">
        <v>126</v>
      </c>
      <c r="C74" s="35" t="s">
        <v>63</v>
      </c>
      <c r="D74" s="35" t="s">
        <v>27</v>
      </c>
      <c r="E74" s="35" t="s">
        <v>30</v>
      </c>
      <c r="F74" s="35" t="s">
        <v>127</v>
      </c>
      <c r="G74" s="35" t="s">
        <v>256</v>
      </c>
      <c r="H74" s="43">
        <f>H75</f>
        <v>8</v>
      </c>
      <c r="I74" s="43">
        <f>I75</f>
        <v>8</v>
      </c>
    </row>
    <row r="75" spans="1:9" ht="75">
      <c r="A75" s="200"/>
      <c r="B75" s="20" t="s">
        <v>69</v>
      </c>
      <c r="C75" s="35" t="s">
        <v>63</v>
      </c>
      <c r="D75" s="35" t="s">
        <v>27</v>
      </c>
      <c r="E75" s="35" t="s">
        <v>30</v>
      </c>
      <c r="F75" s="35" t="s">
        <v>127</v>
      </c>
      <c r="G75" s="35" t="s">
        <v>70</v>
      </c>
      <c r="H75" s="43">
        <f>H76</f>
        <v>8</v>
      </c>
      <c r="I75" s="43">
        <f>I76</f>
        <v>8</v>
      </c>
    </row>
    <row r="76" spans="1:9" ht="37.5">
      <c r="A76" s="200"/>
      <c r="B76" s="42" t="s">
        <v>255</v>
      </c>
      <c r="C76" s="35" t="s">
        <v>63</v>
      </c>
      <c r="D76" s="35" t="s">
        <v>27</v>
      </c>
      <c r="E76" s="35" t="s">
        <v>30</v>
      </c>
      <c r="F76" s="35" t="s">
        <v>127</v>
      </c>
      <c r="G76" s="35" t="s">
        <v>44</v>
      </c>
      <c r="H76" s="43">
        <v>8</v>
      </c>
      <c r="I76" s="43">
        <v>8</v>
      </c>
    </row>
    <row r="77" spans="1:9" ht="75">
      <c r="A77" s="200"/>
      <c r="B77" s="37" t="s">
        <v>130</v>
      </c>
      <c r="C77" s="50">
        <v>980</v>
      </c>
      <c r="D77" s="50" t="s">
        <v>30</v>
      </c>
      <c r="E77" s="51"/>
      <c r="F77" s="51"/>
      <c r="G77" s="51"/>
      <c r="H77" s="40">
        <f>H84+H78</f>
        <v>90</v>
      </c>
      <c r="I77" s="40">
        <f>I84+I78</f>
        <v>90</v>
      </c>
    </row>
    <row r="78" spans="1:9" ht="93.75">
      <c r="A78" s="200"/>
      <c r="B78" s="84" t="s">
        <v>192</v>
      </c>
      <c r="C78" s="59">
        <v>980</v>
      </c>
      <c r="D78" s="34" t="s">
        <v>30</v>
      </c>
      <c r="E78" s="34" t="s">
        <v>193</v>
      </c>
      <c r="F78" s="60"/>
      <c r="G78" s="60"/>
      <c r="H78" s="122">
        <f aca="true" t="shared" si="1" ref="H78:I82">H79</f>
        <v>60</v>
      </c>
      <c r="I78" s="122">
        <f t="shared" si="1"/>
        <v>60</v>
      </c>
    </row>
    <row r="79" spans="1:9" ht="56.25">
      <c r="A79" s="200"/>
      <c r="B79" s="42" t="s">
        <v>216</v>
      </c>
      <c r="C79" s="60">
        <v>980</v>
      </c>
      <c r="D79" s="35" t="s">
        <v>30</v>
      </c>
      <c r="E79" s="35" t="s">
        <v>193</v>
      </c>
      <c r="F79" s="60" t="s">
        <v>217</v>
      </c>
      <c r="G79" s="60"/>
      <c r="H79" s="123">
        <f t="shared" si="1"/>
        <v>60</v>
      </c>
      <c r="I79" s="123">
        <f t="shared" si="1"/>
        <v>60</v>
      </c>
    </row>
    <row r="80" spans="1:9" ht="75">
      <c r="A80" s="200"/>
      <c r="B80" s="45" t="s">
        <v>218</v>
      </c>
      <c r="C80" s="60">
        <v>980</v>
      </c>
      <c r="D80" s="35" t="s">
        <v>30</v>
      </c>
      <c r="E80" s="35" t="s">
        <v>193</v>
      </c>
      <c r="F80" s="60" t="s">
        <v>219</v>
      </c>
      <c r="G80" s="60"/>
      <c r="H80" s="123">
        <f t="shared" si="1"/>
        <v>60</v>
      </c>
      <c r="I80" s="123">
        <f t="shared" si="1"/>
        <v>60</v>
      </c>
    </row>
    <row r="81" spans="1:9" ht="56.25">
      <c r="A81" s="200"/>
      <c r="B81" s="46" t="s">
        <v>126</v>
      </c>
      <c r="C81" s="60">
        <v>980</v>
      </c>
      <c r="D81" s="35" t="s">
        <v>30</v>
      </c>
      <c r="E81" s="35" t="s">
        <v>193</v>
      </c>
      <c r="F81" s="60" t="s">
        <v>219</v>
      </c>
      <c r="G81" s="60">
        <v>200</v>
      </c>
      <c r="H81" s="123">
        <f t="shared" si="1"/>
        <v>60</v>
      </c>
      <c r="I81" s="123">
        <f t="shared" si="1"/>
        <v>60</v>
      </c>
    </row>
    <row r="82" spans="1:9" ht="75">
      <c r="A82" s="200"/>
      <c r="B82" s="46" t="s">
        <v>69</v>
      </c>
      <c r="C82" s="60">
        <v>980</v>
      </c>
      <c r="D82" s="35" t="s">
        <v>30</v>
      </c>
      <c r="E82" s="35" t="s">
        <v>193</v>
      </c>
      <c r="F82" s="60" t="s">
        <v>219</v>
      </c>
      <c r="G82" s="60">
        <v>240</v>
      </c>
      <c r="H82" s="123">
        <f t="shared" si="1"/>
        <v>60</v>
      </c>
      <c r="I82" s="123">
        <f t="shared" si="1"/>
        <v>60</v>
      </c>
    </row>
    <row r="83" spans="1:9" ht="37.5">
      <c r="A83" s="200"/>
      <c r="B83" s="42" t="s">
        <v>255</v>
      </c>
      <c r="C83" s="60">
        <v>980</v>
      </c>
      <c r="D83" s="35" t="s">
        <v>30</v>
      </c>
      <c r="E83" s="35" t="s">
        <v>193</v>
      </c>
      <c r="F83" s="60" t="s">
        <v>219</v>
      </c>
      <c r="G83" s="60">
        <v>244</v>
      </c>
      <c r="H83" s="123">
        <v>60</v>
      </c>
      <c r="I83" s="123">
        <v>60</v>
      </c>
    </row>
    <row r="84" spans="1:9" ht="37.5">
      <c r="A84" s="200"/>
      <c r="B84" s="41" t="s">
        <v>131</v>
      </c>
      <c r="C84" s="58">
        <v>980</v>
      </c>
      <c r="D84" s="34" t="s">
        <v>30</v>
      </c>
      <c r="E84" s="34" t="s">
        <v>32</v>
      </c>
      <c r="F84" s="35"/>
      <c r="G84" s="35"/>
      <c r="H84" s="36">
        <f>H86</f>
        <v>30</v>
      </c>
      <c r="I84" s="36">
        <f>I86</f>
        <v>30</v>
      </c>
    </row>
    <row r="85" spans="1:9" ht="93.75">
      <c r="A85" s="200"/>
      <c r="B85" s="41" t="s">
        <v>220</v>
      </c>
      <c r="C85" s="59">
        <v>980</v>
      </c>
      <c r="D85" s="34" t="s">
        <v>30</v>
      </c>
      <c r="E85" s="34" t="s">
        <v>32</v>
      </c>
      <c r="F85" s="59" t="s">
        <v>221</v>
      </c>
      <c r="G85" s="59"/>
      <c r="H85" s="122">
        <f aca="true" t="shared" si="2" ref="H85:I89">H86</f>
        <v>30</v>
      </c>
      <c r="I85" s="122">
        <f t="shared" si="2"/>
        <v>30</v>
      </c>
    </row>
    <row r="86" spans="1:9" ht="58.5">
      <c r="A86" s="200"/>
      <c r="B86" s="124" t="s">
        <v>222</v>
      </c>
      <c r="C86" s="125">
        <v>980</v>
      </c>
      <c r="D86" s="96" t="s">
        <v>30</v>
      </c>
      <c r="E86" s="96" t="s">
        <v>32</v>
      </c>
      <c r="F86" s="125" t="s">
        <v>223</v>
      </c>
      <c r="G86" s="125"/>
      <c r="H86" s="148">
        <f t="shared" si="2"/>
        <v>30</v>
      </c>
      <c r="I86" s="148">
        <f t="shared" si="2"/>
        <v>30</v>
      </c>
    </row>
    <row r="87" spans="1:9" ht="150">
      <c r="A87" s="200"/>
      <c r="B87" s="126" t="s">
        <v>224</v>
      </c>
      <c r="C87" s="127">
        <v>980</v>
      </c>
      <c r="D87" s="90" t="s">
        <v>30</v>
      </c>
      <c r="E87" s="90" t="s">
        <v>32</v>
      </c>
      <c r="F87" s="92" t="s">
        <v>225</v>
      </c>
      <c r="G87" s="92"/>
      <c r="H87" s="149">
        <f t="shared" si="2"/>
        <v>30</v>
      </c>
      <c r="I87" s="149">
        <f t="shared" si="2"/>
        <v>30</v>
      </c>
    </row>
    <row r="88" spans="1:9" ht="56.25">
      <c r="A88" s="200"/>
      <c r="B88" s="128" t="s">
        <v>126</v>
      </c>
      <c r="C88" s="60">
        <v>980</v>
      </c>
      <c r="D88" s="35" t="s">
        <v>30</v>
      </c>
      <c r="E88" s="35" t="s">
        <v>32</v>
      </c>
      <c r="F88" s="60" t="s">
        <v>225</v>
      </c>
      <c r="G88" s="60">
        <v>200</v>
      </c>
      <c r="H88" s="123">
        <f t="shared" si="2"/>
        <v>30</v>
      </c>
      <c r="I88" s="123">
        <f t="shared" si="2"/>
        <v>30</v>
      </c>
    </row>
    <row r="89" spans="1:9" ht="75">
      <c r="A89" s="200"/>
      <c r="B89" s="20" t="s">
        <v>69</v>
      </c>
      <c r="C89" s="60">
        <v>980</v>
      </c>
      <c r="D89" s="35" t="s">
        <v>30</v>
      </c>
      <c r="E89" s="35" t="s">
        <v>32</v>
      </c>
      <c r="F89" s="60" t="s">
        <v>225</v>
      </c>
      <c r="G89" s="60">
        <v>240</v>
      </c>
      <c r="H89" s="123">
        <f t="shared" si="2"/>
        <v>30</v>
      </c>
      <c r="I89" s="123">
        <f t="shared" si="2"/>
        <v>30</v>
      </c>
    </row>
    <row r="90" spans="1:9" ht="37.5">
      <c r="A90" s="200"/>
      <c r="B90" s="42" t="s">
        <v>255</v>
      </c>
      <c r="C90" s="60">
        <v>980</v>
      </c>
      <c r="D90" s="35" t="s">
        <v>30</v>
      </c>
      <c r="E90" s="35" t="s">
        <v>32</v>
      </c>
      <c r="F90" s="60" t="s">
        <v>225</v>
      </c>
      <c r="G90" s="60">
        <v>244</v>
      </c>
      <c r="H90" s="123">
        <v>30</v>
      </c>
      <c r="I90" s="123">
        <v>30</v>
      </c>
    </row>
    <row r="91" spans="1:9" ht="56.25">
      <c r="A91" s="200"/>
      <c r="B91" s="37" t="s">
        <v>189</v>
      </c>
      <c r="C91" s="50">
        <v>980</v>
      </c>
      <c r="D91" s="50" t="s">
        <v>190</v>
      </c>
      <c r="E91" s="50"/>
      <c r="F91" s="53"/>
      <c r="G91" s="51"/>
      <c r="H91" s="52">
        <f>H92</f>
        <v>271</v>
      </c>
      <c r="I91" s="52">
        <f>I92</f>
        <v>271</v>
      </c>
    </row>
    <row r="92" spans="1:9" ht="34.5" customHeight="1">
      <c r="A92" s="200"/>
      <c r="B92" s="41" t="s">
        <v>191</v>
      </c>
      <c r="C92" s="59">
        <v>980</v>
      </c>
      <c r="D92" s="34" t="s">
        <v>190</v>
      </c>
      <c r="E92" s="34" t="s">
        <v>30</v>
      </c>
      <c r="F92" s="35"/>
      <c r="G92" s="35"/>
      <c r="H92" s="36">
        <f>H93+H98</f>
        <v>271</v>
      </c>
      <c r="I92" s="36">
        <f>I93+I98</f>
        <v>271</v>
      </c>
    </row>
    <row r="93" spans="1:9" ht="56.25">
      <c r="A93" s="200"/>
      <c r="B93" s="84" t="s">
        <v>132</v>
      </c>
      <c r="C93" s="59">
        <v>980</v>
      </c>
      <c r="D93" s="34" t="s">
        <v>190</v>
      </c>
      <c r="E93" s="34" t="s">
        <v>30</v>
      </c>
      <c r="F93" s="34" t="s">
        <v>163</v>
      </c>
      <c r="G93" s="34"/>
      <c r="H93" s="36">
        <f aca="true" t="shared" si="3" ref="H93:I96">H94</f>
        <v>230</v>
      </c>
      <c r="I93" s="36">
        <f t="shared" si="3"/>
        <v>230</v>
      </c>
    </row>
    <row r="94" spans="1:9" ht="71.25" customHeight="1">
      <c r="A94" s="200"/>
      <c r="B94" s="102" t="s">
        <v>133</v>
      </c>
      <c r="C94" s="92">
        <v>980</v>
      </c>
      <c r="D94" s="90" t="s">
        <v>190</v>
      </c>
      <c r="E94" s="90" t="s">
        <v>30</v>
      </c>
      <c r="F94" s="90" t="s">
        <v>134</v>
      </c>
      <c r="G94" s="90"/>
      <c r="H94" s="91">
        <f t="shared" si="3"/>
        <v>230</v>
      </c>
      <c r="I94" s="91">
        <f t="shared" si="3"/>
        <v>230</v>
      </c>
    </row>
    <row r="95" spans="1:9" ht="56.25">
      <c r="A95" s="200"/>
      <c r="B95" s="20" t="s">
        <v>126</v>
      </c>
      <c r="C95" s="60">
        <v>980</v>
      </c>
      <c r="D95" s="35" t="s">
        <v>190</v>
      </c>
      <c r="E95" s="35" t="s">
        <v>30</v>
      </c>
      <c r="F95" s="35" t="s">
        <v>134</v>
      </c>
      <c r="G95" s="35" t="s">
        <v>68</v>
      </c>
      <c r="H95" s="43">
        <f t="shared" si="3"/>
        <v>230</v>
      </c>
      <c r="I95" s="43">
        <f t="shared" si="3"/>
        <v>230</v>
      </c>
    </row>
    <row r="96" spans="1:9" ht="75">
      <c r="A96" s="200"/>
      <c r="B96" s="20" t="s">
        <v>69</v>
      </c>
      <c r="C96" s="60">
        <v>980</v>
      </c>
      <c r="D96" s="35" t="s">
        <v>190</v>
      </c>
      <c r="E96" s="35" t="s">
        <v>30</v>
      </c>
      <c r="F96" s="35" t="s">
        <v>134</v>
      </c>
      <c r="G96" s="35" t="s">
        <v>70</v>
      </c>
      <c r="H96" s="43">
        <f t="shared" si="3"/>
        <v>230</v>
      </c>
      <c r="I96" s="43">
        <f t="shared" si="3"/>
        <v>230</v>
      </c>
    </row>
    <row r="97" spans="1:9" ht="37.5">
      <c r="A97" s="200"/>
      <c r="B97" s="42" t="s">
        <v>255</v>
      </c>
      <c r="C97" s="60">
        <v>980</v>
      </c>
      <c r="D97" s="35" t="s">
        <v>190</v>
      </c>
      <c r="E97" s="35" t="s">
        <v>30</v>
      </c>
      <c r="F97" s="35" t="s">
        <v>134</v>
      </c>
      <c r="G97" s="35" t="s">
        <v>44</v>
      </c>
      <c r="H97" s="43">
        <v>230</v>
      </c>
      <c r="I97" s="43">
        <v>230</v>
      </c>
    </row>
    <row r="98" spans="1:9" ht="18.75">
      <c r="A98" s="200"/>
      <c r="B98" s="102" t="s">
        <v>226</v>
      </c>
      <c r="C98" s="92">
        <v>980</v>
      </c>
      <c r="D98" s="90" t="s">
        <v>190</v>
      </c>
      <c r="E98" s="90" t="s">
        <v>30</v>
      </c>
      <c r="F98" s="90" t="s">
        <v>227</v>
      </c>
      <c r="G98" s="90"/>
      <c r="H98" s="91">
        <f aca="true" t="shared" si="4" ref="H98:I100">H99</f>
        <v>41</v>
      </c>
      <c r="I98" s="91">
        <f t="shared" si="4"/>
        <v>41</v>
      </c>
    </row>
    <row r="99" spans="1:9" ht="56.25">
      <c r="A99" s="200"/>
      <c r="B99" s="20" t="s">
        <v>126</v>
      </c>
      <c r="C99" s="60">
        <v>980</v>
      </c>
      <c r="D99" s="35" t="s">
        <v>190</v>
      </c>
      <c r="E99" s="35" t="s">
        <v>30</v>
      </c>
      <c r="F99" s="35" t="s">
        <v>227</v>
      </c>
      <c r="G99" s="35" t="s">
        <v>68</v>
      </c>
      <c r="H99" s="43">
        <f t="shared" si="4"/>
        <v>41</v>
      </c>
      <c r="I99" s="43">
        <f t="shared" si="4"/>
        <v>41</v>
      </c>
    </row>
    <row r="100" spans="1:9" ht="75">
      <c r="A100" s="200"/>
      <c r="B100" s="20" t="s">
        <v>69</v>
      </c>
      <c r="C100" s="60">
        <v>980</v>
      </c>
      <c r="D100" s="35" t="s">
        <v>190</v>
      </c>
      <c r="E100" s="35" t="s">
        <v>30</v>
      </c>
      <c r="F100" s="35" t="s">
        <v>227</v>
      </c>
      <c r="G100" s="35" t="s">
        <v>70</v>
      </c>
      <c r="H100" s="43">
        <f t="shared" si="4"/>
        <v>41</v>
      </c>
      <c r="I100" s="43">
        <f t="shared" si="4"/>
        <v>41</v>
      </c>
    </row>
    <row r="101" spans="1:9" ht="37.5">
      <c r="A101" s="200"/>
      <c r="B101" s="42" t="s">
        <v>255</v>
      </c>
      <c r="C101" s="60">
        <v>980</v>
      </c>
      <c r="D101" s="35" t="s">
        <v>190</v>
      </c>
      <c r="E101" s="35" t="s">
        <v>30</v>
      </c>
      <c r="F101" s="35" t="s">
        <v>227</v>
      </c>
      <c r="G101" s="35" t="s">
        <v>44</v>
      </c>
      <c r="H101" s="43">
        <v>41</v>
      </c>
      <c r="I101" s="43">
        <v>41</v>
      </c>
    </row>
    <row r="102" spans="1:9" ht="37.5">
      <c r="A102" s="200"/>
      <c r="B102" s="37" t="s">
        <v>36</v>
      </c>
      <c r="C102" s="50">
        <v>980</v>
      </c>
      <c r="D102" s="54" t="s">
        <v>31</v>
      </c>
      <c r="E102" s="50"/>
      <c r="F102" s="53"/>
      <c r="G102" s="51"/>
      <c r="H102" s="52">
        <f aca="true" t="shared" si="5" ref="H102:I106">H103</f>
        <v>2883.352</v>
      </c>
      <c r="I102" s="52">
        <f t="shared" si="5"/>
        <v>2883.352</v>
      </c>
    </row>
    <row r="103" spans="1:9" ht="37.5">
      <c r="A103" s="200"/>
      <c r="B103" s="41" t="s">
        <v>39</v>
      </c>
      <c r="C103" s="59">
        <v>980</v>
      </c>
      <c r="D103" s="34" t="s">
        <v>31</v>
      </c>
      <c r="E103" s="34" t="s">
        <v>28</v>
      </c>
      <c r="F103" s="35"/>
      <c r="G103" s="35"/>
      <c r="H103" s="36">
        <f t="shared" si="5"/>
        <v>2883.352</v>
      </c>
      <c r="I103" s="36">
        <f t="shared" si="5"/>
        <v>2883.352</v>
      </c>
    </row>
    <row r="104" spans="1:9" ht="37.5">
      <c r="A104" s="200"/>
      <c r="B104" s="42" t="s">
        <v>89</v>
      </c>
      <c r="C104" s="60">
        <v>980</v>
      </c>
      <c r="D104" s="35" t="s">
        <v>31</v>
      </c>
      <c r="E104" s="35" t="s">
        <v>28</v>
      </c>
      <c r="F104" s="35" t="s">
        <v>137</v>
      </c>
      <c r="G104" s="35"/>
      <c r="H104" s="43">
        <f t="shared" si="5"/>
        <v>2883.352</v>
      </c>
      <c r="I104" s="43">
        <f t="shared" si="5"/>
        <v>2883.352</v>
      </c>
    </row>
    <row r="105" spans="1:9" ht="112.5">
      <c r="A105" s="200"/>
      <c r="B105" s="42" t="s">
        <v>80</v>
      </c>
      <c r="C105" s="60">
        <v>980</v>
      </c>
      <c r="D105" s="35" t="s">
        <v>31</v>
      </c>
      <c r="E105" s="35" t="s">
        <v>28</v>
      </c>
      <c r="F105" s="35" t="s">
        <v>141</v>
      </c>
      <c r="G105" s="35"/>
      <c r="H105" s="43">
        <f t="shared" si="5"/>
        <v>2883.352</v>
      </c>
      <c r="I105" s="43">
        <f t="shared" si="5"/>
        <v>2883.352</v>
      </c>
    </row>
    <row r="106" spans="1:9" ht="18.75">
      <c r="A106" s="200"/>
      <c r="B106" s="57" t="s">
        <v>75</v>
      </c>
      <c r="C106" s="60">
        <v>980</v>
      </c>
      <c r="D106" s="35" t="s">
        <v>31</v>
      </c>
      <c r="E106" s="35" t="s">
        <v>28</v>
      </c>
      <c r="F106" s="35" t="s">
        <v>141</v>
      </c>
      <c r="G106" s="35" t="s">
        <v>76</v>
      </c>
      <c r="H106" s="43">
        <f t="shared" si="5"/>
        <v>2883.352</v>
      </c>
      <c r="I106" s="43">
        <f t="shared" si="5"/>
        <v>2883.352</v>
      </c>
    </row>
    <row r="107" spans="1:9" ht="18.75">
      <c r="A107" s="200"/>
      <c r="B107" s="42" t="s">
        <v>12</v>
      </c>
      <c r="C107" s="60">
        <v>980</v>
      </c>
      <c r="D107" s="35" t="s">
        <v>31</v>
      </c>
      <c r="E107" s="35" t="s">
        <v>28</v>
      </c>
      <c r="F107" s="35" t="s">
        <v>141</v>
      </c>
      <c r="G107" s="35" t="s">
        <v>48</v>
      </c>
      <c r="H107" s="43">
        <v>2883.352</v>
      </c>
      <c r="I107" s="43">
        <v>2883.352</v>
      </c>
    </row>
    <row r="108" spans="1:9" ht="18.75">
      <c r="A108" s="200"/>
      <c r="B108" s="37" t="s">
        <v>17</v>
      </c>
      <c r="C108" s="50">
        <v>980</v>
      </c>
      <c r="D108" s="54" t="s">
        <v>32</v>
      </c>
      <c r="E108" s="50"/>
      <c r="F108" s="53"/>
      <c r="G108" s="51"/>
      <c r="H108" s="52">
        <f aca="true" t="shared" si="6" ref="H108:I113">H109</f>
        <v>215.244</v>
      </c>
      <c r="I108" s="52">
        <f t="shared" si="6"/>
        <v>215.244</v>
      </c>
    </row>
    <row r="109" spans="1:9" ht="18.75">
      <c r="A109" s="200"/>
      <c r="B109" s="41" t="s">
        <v>18</v>
      </c>
      <c r="C109" s="59">
        <v>980</v>
      </c>
      <c r="D109" s="34" t="s">
        <v>32</v>
      </c>
      <c r="E109" s="34" t="s">
        <v>25</v>
      </c>
      <c r="F109" s="35"/>
      <c r="G109" s="35"/>
      <c r="H109" s="36">
        <f t="shared" si="6"/>
        <v>215.244</v>
      </c>
      <c r="I109" s="36">
        <f t="shared" si="6"/>
        <v>215.244</v>
      </c>
    </row>
    <row r="110" spans="1:9" ht="56.25">
      <c r="A110" s="200"/>
      <c r="B110" s="42" t="s">
        <v>79</v>
      </c>
      <c r="C110" s="60">
        <v>980</v>
      </c>
      <c r="D110" s="35" t="s">
        <v>32</v>
      </c>
      <c r="E110" s="35" t="s">
        <v>25</v>
      </c>
      <c r="F110" s="35" t="s">
        <v>128</v>
      </c>
      <c r="G110" s="35"/>
      <c r="H110" s="43">
        <f t="shared" si="6"/>
        <v>215.244</v>
      </c>
      <c r="I110" s="43">
        <f t="shared" si="6"/>
        <v>215.244</v>
      </c>
    </row>
    <row r="111" spans="1:9" ht="37.5">
      <c r="A111" s="200"/>
      <c r="B111" s="45" t="s">
        <v>54</v>
      </c>
      <c r="C111" s="60">
        <v>980</v>
      </c>
      <c r="D111" s="35" t="s">
        <v>32</v>
      </c>
      <c r="E111" s="35" t="s">
        <v>25</v>
      </c>
      <c r="F111" s="35" t="s">
        <v>129</v>
      </c>
      <c r="G111" s="35"/>
      <c r="H111" s="43">
        <f t="shared" si="6"/>
        <v>215.244</v>
      </c>
      <c r="I111" s="43">
        <f t="shared" si="6"/>
        <v>215.244</v>
      </c>
    </row>
    <row r="112" spans="1:9" ht="37.5">
      <c r="A112" s="200"/>
      <c r="B112" s="56" t="s">
        <v>142</v>
      </c>
      <c r="C112" s="60">
        <v>980</v>
      </c>
      <c r="D112" s="35" t="s">
        <v>32</v>
      </c>
      <c r="E112" s="35" t="s">
        <v>25</v>
      </c>
      <c r="F112" s="35" t="s">
        <v>129</v>
      </c>
      <c r="G112" s="35" t="s">
        <v>77</v>
      </c>
      <c r="H112" s="43">
        <f t="shared" si="6"/>
        <v>215.244</v>
      </c>
      <c r="I112" s="43">
        <f t="shared" si="6"/>
        <v>215.244</v>
      </c>
    </row>
    <row r="113" spans="1:9" ht="56.25">
      <c r="A113" s="200"/>
      <c r="B113" s="57" t="s">
        <v>162</v>
      </c>
      <c r="C113" s="60">
        <v>980</v>
      </c>
      <c r="D113" s="35" t="s">
        <v>32</v>
      </c>
      <c r="E113" s="35" t="s">
        <v>25</v>
      </c>
      <c r="F113" s="35" t="s">
        <v>129</v>
      </c>
      <c r="G113" s="35" t="s">
        <v>78</v>
      </c>
      <c r="H113" s="43">
        <f t="shared" si="6"/>
        <v>215.244</v>
      </c>
      <c r="I113" s="43">
        <f t="shared" si="6"/>
        <v>215.244</v>
      </c>
    </row>
    <row r="114" spans="1:9" ht="75">
      <c r="A114" s="200"/>
      <c r="B114" s="45" t="s">
        <v>59</v>
      </c>
      <c r="C114" s="60">
        <v>980</v>
      </c>
      <c r="D114" s="35" t="s">
        <v>32</v>
      </c>
      <c r="E114" s="35" t="s">
        <v>25</v>
      </c>
      <c r="F114" s="35" t="s">
        <v>129</v>
      </c>
      <c r="G114" s="35" t="s">
        <v>60</v>
      </c>
      <c r="H114" s="43">
        <v>215.244</v>
      </c>
      <c r="I114" s="43">
        <v>215.244</v>
      </c>
    </row>
    <row r="115" spans="1:9" ht="18.75">
      <c r="A115" s="83"/>
      <c r="B115" s="82" t="s">
        <v>231</v>
      </c>
      <c r="C115" s="60"/>
      <c r="D115" s="35"/>
      <c r="E115" s="35"/>
      <c r="F115" s="35"/>
      <c r="G115" s="35"/>
      <c r="H115" s="91">
        <f>(H116-H67)*2.5%</f>
        <v>154.69375000000002</v>
      </c>
      <c r="I115" s="91">
        <f>(I116-I67)*5%</f>
        <v>310.24750000000006</v>
      </c>
    </row>
    <row r="116" spans="1:9" ht="18.75">
      <c r="A116" s="203" t="s">
        <v>33</v>
      </c>
      <c r="B116" s="204"/>
      <c r="C116" s="19"/>
      <c r="D116" s="19"/>
      <c r="E116" s="19"/>
      <c r="F116" s="19"/>
      <c r="G116" s="19"/>
      <c r="H116" s="61">
        <f>H108+H102+H91+H77+H67+H14</f>
        <v>6463.15</v>
      </c>
      <c r="I116" s="61">
        <f>I108+I102+I91+I77+I67+I14</f>
        <v>6480.35</v>
      </c>
    </row>
  </sheetData>
  <sheetProtection/>
  <mergeCells count="11">
    <mergeCell ref="A13:A114"/>
    <mergeCell ref="A116:B116"/>
    <mergeCell ref="H11:I11"/>
    <mergeCell ref="A8:I9"/>
    <mergeCell ref="A11:A12"/>
    <mergeCell ref="B11:B12"/>
    <mergeCell ref="C11:C12"/>
    <mergeCell ref="D11:D12"/>
    <mergeCell ref="E11:E12"/>
    <mergeCell ref="F11:F12"/>
    <mergeCell ref="G11:G12"/>
  </mergeCells>
  <printOptions/>
  <pageMargins left="0.75" right="0.75" top="1" bottom="1" header="0.5" footer="0.5"/>
  <pageSetup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85" zoomScaleSheetLayoutView="85" zoomScalePageLayoutView="0" workbookViewId="0" topLeftCell="A1">
      <selection activeCell="C6" sqref="C6"/>
    </sheetView>
  </sheetViews>
  <sheetFormatPr defaultColWidth="9.00390625" defaultRowHeight="12.75"/>
  <cols>
    <col min="1" max="1" width="38.00390625" style="0" customWidth="1"/>
    <col min="2" max="2" width="42.125" style="0" customWidth="1"/>
    <col min="3" max="4" width="24.00390625" style="0" customWidth="1"/>
  </cols>
  <sheetData>
    <row r="1" spans="1:3" ht="15">
      <c r="A1" s="3"/>
      <c r="B1" s="3"/>
      <c r="C1" s="1" t="s">
        <v>208</v>
      </c>
    </row>
    <row r="2" spans="1:3" ht="15">
      <c r="A2" s="3"/>
      <c r="B2" s="3"/>
      <c r="C2" s="1" t="s">
        <v>38</v>
      </c>
    </row>
    <row r="3" spans="1:3" ht="15">
      <c r="A3" s="3"/>
      <c r="B3" s="3"/>
      <c r="C3" s="1" t="s">
        <v>211</v>
      </c>
    </row>
    <row r="4" spans="1:3" ht="15">
      <c r="A4" s="5"/>
      <c r="B4" s="3"/>
      <c r="C4" s="1" t="s">
        <v>61</v>
      </c>
    </row>
    <row r="5" spans="1:3" ht="15">
      <c r="A5" s="6"/>
      <c r="B5" s="3"/>
      <c r="C5" s="1" t="s">
        <v>233</v>
      </c>
    </row>
    <row r="6" spans="1:3" ht="15">
      <c r="A6" s="7"/>
      <c r="B6" s="3"/>
      <c r="C6" s="1" t="s">
        <v>281</v>
      </c>
    </row>
    <row r="7" spans="1:3" ht="12.75">
      <c r="A7" s="7"/>
      <c r="B7" s="3"/>
      <c r="C7" s="3"/>
    </row>
    <row r="8" spans="1:3" ht="12.75">
      <c r="A8" s="181" t="s">
        <v>243</v>
      </c>
      <c r="B8" s="181"/>
      <c r="C8" s="181"/>
    </row>
    <row r="9" spans="1:3" ht="12.75">
      <c r="A9" s="181"/>
      <c r="B9" s="181"/>
      <c r="C9" s="181"/>
    </row>
    <row r="10" spans="1:3" ht="18.75">
      <c r="A10" s="62"/>
      <c r="B10" s="28"/>
      <c r="C10" s="63" t="s">
        <v>9</v>
      </c>
    </row>
    <row r="11" spans="1:3" ht="18.75">
      <c r="A11" s="15" t="s">
        <v>13</v>
      </c>
      <c r="B11" s="15" t="s">
        <v>1</v>
      </c>
      <c r="C11" s="15" t="s">
        <v>34</v>
      </c>
    </row>
    <row r="12" spans="1:3" ht="64.5" customHeight="1">
      <c r="A12" s="21" t="s">
        <v>261</v>
      </c>
      <c r="B12" s="70" t="s">
        <v>55</v>
      </c>
      <c r="C12" s="132">
        <f>C15-C13</f>
        <v>0</v>
      </c>
    </row>
    <row r="13" spans="1:3" ht="37.5">
      <c r="A13" s="65" t="s">
        <v>262</v>
      </c>
      <c r="B13" s="70" t="s">
        <v>56</v>
      </c>
      <c r="C13" s="133">
        <f>C14</f>
        <v>6544.55</v>
      </c>
    </row>
    <row r="14" spans="1:3" ht="56.25">
      <c r="A14" s="65" t="s">
        <v>263</v>
      </c>
      <c r="B14" s="70" t="s">
        <v>186</v>
      </c>
      <c r="C14" s="134">
        <v>6544.55</v>
      </c>
    </row>
    <row r="15" spans="1:3" ht="37.5">
      <c r="A15" s="65" t="s">
        <v>264</v>
      </c>
      <c r="B15" s="70" t="s">
        <v>57</v>
      </c>
      <c r="C15" s="133">
        <f>C16</f>
        <v>6544.55</v>
      </c>
    </row>
    <row r="16" spans="1:3" ht="56.25">
      <c r="A16" s="65" t="s">
        <v>265</v>
      </c>
      <c r="B16" s="70" t="s">
        <v>187</v>
      </c>
      <c r="C16" s="134">
        <v>6544.55</v>
      </c>
    </row>
    <row r="17" spans="1:3" ht="18.75">
      <c r="A17" s="19"/>
      <c r="B17" s="32" t="s">
        <v>35</v>
      </c>
      <c r="C17" s="61">
        <f>C12</f>
        <v>0</v>
      </c>
    </row>
  </sheetData>
  <sheetProtection/>
  <mergeCells count="1">
    <mergeCell ref="A8:C9"/>
  </mergeCells>
  <printOptions/>
  <pageMargins left="0.75" right="0.75" top="1" bottom="1" header="0.5" footer="0.5"/>
  <pageSetup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33.625" style="3" customWidth="1"/>
    <col min="2" max="2" width="53.625" style="3" customWidth="1"/>
    <col min="3" max="3" width="17.125" style="3" customWidth="1"/>
    <col min="4" max="4" width="17.375" style="3" customWidth="1"/>
    <col min="5" max="16384" width="9.125" style="3" customWidth="1"/>
  </cols>
  <sheetData>
    <row r="1" ht="12.75" customHeight="1">
      <c r="D1" s="1" t="s">
        <v>209</v>
      </c>
    </row>
    <row r="2" ht="15">
      <c r="D2" s="1" t="s">
        <v>38</v>
      </c>
    </row>
    <row r="3" ht="12.75" customHeight="1">
      <c r="D3" s="1" t="s">
        <v>211</v>
      </c>
    </row>
    <row r="4" spans="1:4" ht="15">
      <c r="A4" s="5"/>
      <c r="D4" s="1" t="s">
        <v>61</v>
      </c>
    </row>
    <row r="5" spans="1:4" ht="12.75" customHeight="1">
      <c r="A5" s="6"/>
      <c r="D5" s="1" t="s">
        <v>233</v>
      </c>
    </row>
    <row r="6" spans="1:4" ht="15">
      <c r="A6" s="7"/>
      <c r="D6" s="1" t="s">
        <v>281</v>
      </c>
    </row>
    <row r="7" ht="12.75">
      <c r="A7" s="7"/>
    </row>
    <row r="8" spans="1:4" ht="12.75" customHeight="1">
      <c r="A8" s="181" t="s">
        <v>244</v>
      </c>
      <c r="B8" s="181"/>
      <c r="C8" s="181"/>
      <c r="D8" s="181"/>
    </row>
    <row r="9" spans="1:4" ht="12.75" customHeight="1">
      <c r="A9" s="181"/>
      <c r="B9" s="181"/>
      <c r="C9" s="181"/>
      <c r="D9" s="181"/>
    </row>
    <row r="10" spans="1:4" ht="12.75" customHeight="1">
      <c r="A10" s="79"/>
      <c r="B10" s="79"/>
      <c r="C10" s="79"/>
      <c r="D10" s="63" t="s">
        <v>9</v>
      </c>
    </row>
    <row r="11" spans="1:4" ht="22.5" customHeight="1">
      <c r="A11" s="207" t="s">
        <v>13</v>
      </c>
      <c r="B11" s="207" t="s">
        <v>1</v>
      </c>
      <c r="C11" s="209" t="s">
        <v>136</v>
      </c>
      <c r="D11" s="210"/>
    </row>
    <row r="12" spans="1:4" ht="21" customHeight="1">
      <c r="A12" s="208"/>
      <c r="B12" s="208"/>
      <c r="C12" s="15" t="s">
        <v>207</v>
      </c>
      <c r="D12" s="15" t="s">
        <v>236</v>
      </c>
    </row>
    <row r="13" spans="1:4" ht="42" customHeight="1">
      <c r="A13" s="21" t="s">
        <v>261</v>
      </c>
      <c r="B13" s="70" t="s">
        <v>55</v>
      </c>
      <c r="C13" s="64">
        <f>C16-C14</f>
        <v>0</v>
      </c>
      <c r="D13" s="64">
        <f>D16-D14</f>
        <v>0</v>
      </c>
    </row>
    <row r="14" spans="1:4" ht="26.25" customHeight="1">
      <c r="A14" s="65" t="s">
        <v>262</v>
      </c>
      <c r="B14" s="70" t="s">
        <v>56</v>
      </c>
      <c r="C14" s="71">
        <f>C15</f>
        <v>6463.15</v>
      </c>
      <c r="D14" s="71">
        <f>D15</f>
        <v>6480.35</v>
      </c>
    </row>
    <row r="15" spans="1:4" ht="39" customHeight="1">
      <c r="A15" s="65" t="s">
        <v>263</v>
      </c>
      <c r="B15" s="70" t="s">
        <v>186</v>
      </c>
      <c r="C15" s="72">
        <v>6463.15</v>
      </c>
      <c r="D15" s="72">
        <v>6480.35</v>
      </c>
    </row>
    <row r="16" spans="1:4" ht="21.75" customHeight="1">
      <c r="A16" s="65" t="s">
        <v>264</v>
      </c>
      <c r="B16" s="70" t="s">
        <v>57</v>
      </c>
      <c r="C16" s="71">
        <f>C17</f>
        <v>6463.15</v>
      </c>
      <c r="D16" s="71">
        <f>D17</f>
        <v>6480.35</v>
      </c>
    </row>
    <row r="17" spans="1:4" ht="42.75" customHeight="1">
      <c r="A17" s="65" t="s">
        <v>265</v>
      </c>
      <c r="B17" s="70" t="s">
        <v>187</v>
      </c>
      <c r="C17" s="72">
        <v>6463.15</v>
      </c>
      <c r="D17" s="72">
        <v>6480.35</v>
      </c>
    </row>
    <row r="18" spans="1:4" ht="18.75">
      <c r="A18" s="19"/>
      <c r="B18" s="32" t="s">
        <v>35</v>
      </c>
      <c r="C18" s="66">
        <f>C13</f>
        <v>0</v>
      </c>
      <c r="D18" s="66">
        <f>D13</f>
        <v>0</v>
      </c>
    </row>
  </sheetData>
  <sheetProtection/>
  <mergeCells count="4">
    <mergeCell ref="A8:D9"/>
    <mergeCell ref="A11:A12"/>
    <mergeCell ref="B11:B12"/>
    <mergeCell ref="C11:D11"/>
  </mergeCells>
  <printOptions/>
  <pageMargins left="0.75" right="0.75" top="1" bottom="1" header="0.5" footer="0.5"/>
  <pageSetup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4.875" style="3" customWidth="1"/>
    <col min="2" max="2" width="13.125" style="3" customWidth="1"/>
    <col min="3" max="3" width="32.75390625" style="3" customWidth="1"/>
    <col min="4" max="4" width="65.625" style="3" customWidth="1"/>
    <col min="5" max="16384" width="9.125" style="3" customWidth="1"/>
  </cols>
  <sheetData>
    <row r="1" ht="12.75" customHeight="1">
      <c r="D1" s="1" t="s">
        <v>90</v>
      </c>
    </row>
    <row r="2" ht="15">
      <c r="D2" s="1" t="s">
        <v>38</v>
      </c>
    </row>
    <row r="3" ht="12.75" customHeight="1">
      <c r="D3" s="1" t="s">
        <v>211</v>
      </c>
    </row>
    <row r="4" ht="15">
      <c r="D4" s="1" t="s">
        <v>61</v>
      </c>
    </row>
    <row r="5" ht="12.75" customHeight="1">
      <c r="D5" s="1" t="s">
        <v>233</v>
      </c>
    </row>
    <row r="6" spans="4:8" ht="15">
      <c r="D6" s="1" t="s">
        <v>281</v>
      </c>
      <c r="H6" s="5"/>
    </row>
    <row r="7" spans="2:8" ht="15">
      <c r="B7" s="7"/>
      <c r="C7" s="8"/>
      <c r="D7" s="1"/>
      <c r="H7" s="5"/>
    </row>
    <row r="8" spans="1:8" ht="12.75" customHeight="1">
      <c r="A8" s="172" t="s">
        <v>62</v>
      </c>
      <c r="B8" s="172"/>
      <c r="C8" s="172"/>
      <c r="D8" s="172"/>
      <c r="H8" s="5"/>
    </row>
    <row r="9" spans="1:4" ht="40.5" customHeight="1">
      <c r="A9" s="172"/>
      <c r="B9" s="172"/>
      <c r="C9" s="172"/>
      <c r="D9" s="172"/>
    </row>
    <row r="10" spans="2:4" ht="12.75" customHeight="1">
      <c r="B10" s="9"/>
      <c r="C10" s="10"/>
      <c r="D10" s="11"/>
    </row>
    <row r="11" spans="1:4" ht="12.75" customHeight="1">
      <c r="A11" s="160" t="s">
        <v>4</v>
      </c>
      <c r="B11" s="160" t="s">
        <v>0</v>
      </c>
      <c r="C11" s="160"/>
      <c r="D11" s="160" t="s">
        <v>1</v>
      </c>
    </row>
    <row r="12" spans="1:4" ht="43.5" customHeight="1">
      <c r="A12" s="160"/>
      <c r="B12" s="12" t="s">
        <v>2</v>
      </c>
      <c r="C12" s="12" t="s">
        <v>3</v>
      </c>
      <c r="D12" s="160"/>
    </row>
    <row r="13" spans="1:4" ht="35.25" customHeight="1">
      <c r="A13" s="165">
        <v>1</v>
      </c>
      <c r="B13" s="169" t="s">
        <v>210</v>
      </c>
      <c r="C13" s="170"/>
      <c r="D13" s="171"/>
    </row>
    <row r="14" spans="1:4" ht="136.5" customHeight="1">
      <c r="A14" s="166"/>
      <c r="B14" s="17">
        <v>182</v>
      </c>
      <c r="C14" s="17" t="s">
        <v>101</v>
      </c>
      <c r="D14" s="23" t="s">
        <v>81</v>
      </c>
    </row>
    <row r="15" spans="1:4" ht="176.25" customHeight="1">
      <c r="A15" s="166"/>
      <c r="B15" s="17">
        <v>182</v>
      </c>
      <c r="C15" s="17" t="s">
        <v>102</v>
      </c>
      <c r="D15" s="23" t="s">
        <v>82</v>
      </c>
    </row>
    <row r="16" spans="1:4" ht="87.75" customHeight="1">
      <c r="A16" s="166"/>
      <c r="B16" s="17">
        <v>182</v>
      </c>
      <c r="C16" s="17" t="s">
        <v>103</v>
      </c>
      <c r="D16" s="23" t="s">
        <v>83</v>
      </c>
    </row>
    <row r="17" spans="1:4" ht="18.75">
      <c r="A17" s="166"/>
      <c r="B17" s="17">
        <v>182</v>
      </c>
      <c r="C17" s="17" t="s">
        <v>104</v>
      </c>
      <c r="D17" s="23" t="s">
        <v>5</v>
      </c>
    </row>
    <row r="18" spans="1:4" ht="43.5" customHeight="1">
      <c r="A18" s="166"/>
      <c r="B18" s="17">
        <v>182</v>
      </c>
      <c r="C18" s="17" t="s">
        <v>105</v>
      </c>
      <c r="D18" s="23" t="s">
        <v>84</v>
      </c>
    </row>
    <row r="19" spans="1:4" ht="62.25" customHeight="1">
      <c r="A19" s="166"/>
      <c r="B19" s="73">
        <v>182</v>
      </c>
      <c r="C19" s="73" t="s">
        <v>106</v>
      </c>
      <c r="D19" s="74" t="s">
        <v>175</v>
      </c>
    </row>
    <row r="20" spans="1:4" ht="62.25" customHeight="1">
      <c r="A20" s="167"/>
      <c r="B20" s="77">
        <v>182</v>
      </c>
      <c r="C20" s="69" t="s">
        <v>108</v>
      </c>
      <c r="D20" s="22" t="s">
        <v>176</v>
      </c>
    </row>
    <row r="21" spans="1:4" ht="71.25" customHeight="1">
      <c r="A21" s="167"/>
      <c r="B21" s="77">
        <v>182</v>
      </c>
      <c r="C21" s="69" t="s">
        <v>107</v>
      </c>
      <c r="D21" s="22" t="s">
        <v>177</v>
      </c>
    </row>
    <row r="22" spans="1:4" ht="58.5" customHeight="1">
      <c r="A22" s="168"/>
      <c r="B22" s="75">
        <v>182</v>
      </c>
      <c r="C22" s="75" t="s">
        <v>109</v>
      </c>
      <c r="D22" s="76" t="s">
        <v>188</v>
      </c>
    </row>
  </sheetData>
  <sheetProtection/>
  <mergeCells count="6">
    <mergeCell ref="A13:A22"/>
    <mergeCell ref="B13:D13"/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  <rowBreaks count="1" manualBreakCount="1">
    <brk id="2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4.125" style="3" customWidth="1"/>
    <col min="2" max="2" width="17.625" style="3" customWidth="1"/>
    <col min="3" max="3" width="33.125" style="3" customWidth="1"/>
    <col min="4" max="4" width="65.625" style="3" customWidth="1"/>
    <col min="5" max="16384" width="9.125" style="3" customWidth="1"/>
  </cols>
  <sheetData>
    <row r="1" ht="12.75" customHeight="1">
      <c r="D1" s="1" t="s">
        <v>91</v>
      </c>
    </row>
    <row r="2" ht="15">
      <c r="D2" s="1" t="s">
        <v>38</v>
      </c>
    </row>
    <row r="3" ht="12.75" customHeight="1">
      <c r="D3" s="1" t="s">
        <v>211</v>
      </c>
    </row>
    <row r="4" ht="15">
      <c r="D4" s="1" t="s">
        <v>61</v>
      </c>
    </row>
    <row r="5" ht="18.75" customHeight="1">
      <c r="D5" s="1" t="s">
        <v>233</v>
      </c>
    </row>
    <row r="6" spans="4:8" ht="15">
      <c r="D6" s="1" t="s">
        <v>281</v>
      </c>
      <c r="H6" s="5"/>
    </row>
    <row r="7" spans="2:8" ht="15">
      <c r="B7" s="7"/>
      <c r="C7" s="8"/>
      <c r="D7" s="1"/>
      <c r="H7" s="5"/>
    </row>
    <row r="8" spans="1:8" ht="12.75" customHeight="1">
      <c r="A8" s="172" t="s">
        <v>50</v>
      </c>
      <c r="B8" s="172"/>
      <c r="C8" s="172"/>
      <c r="D8" s="172"/>
      <c r="H8" s="5"/>
    </row>
    <row r="9" spans="1:4" ht="28.5" customHeight="1">
      <c r="A9" s="172"/>
      <c r="B9" s="172"/>
      <c r="C9" s="172"/>
      <c r="D9" s="172"/>
    </row>
    <row r="10" spans="2:4" ht="12.75" customHeight="1">
      <c r="B10" s="9"/>
      <c r="C10" s="10"/>
      <c r="D10" s="11"/>
    </row>
    <row r="11" spans="1:4" ht="36" customHeight="1">
      <c r="A11" s="174" t="s">
        <v>4</v>
      </c>
      <c r="B11" s="176" t="s">
        <v>0</v>
      </c>
      <c r="C11" s="176"/>
      <c r="D11" s="177" t="s">
        <v>1</v>
      </c>
    </row>
    <row r="12" spans="1:4" ht="82.5" customHeight="1">
      <c r="A12" s="175"/>
      <c r="B12" s="24" t="s">
        <v>6</v>
      </c>
      <c r="C12" s="24" t="s">
        <v>7</v>
      </c>
      <c r="D12" s="177"/>
    </row>
    <row r="13" spans="1:4" ht="18.75">
      <c r="A13" s="178">
        <v>1</v>
      </c>
      <c r="B13" s="173" t="s">
        <v>215</v>
      </c>
      <c r="C13" s="173"/>
      <c r="D13" s="173"/>
    </row>
    <row r="14" spans="1:4" ht="57" customHeight="1">
      <c r="A14" s="179"/>
      <c r="B14" s="25">
        <v>980</v>
      </c>
      <c r="C14" s="26" t="s">
        <v>110</v>
      </c>
      <c r="D14" s="27" t="s">
        <v>178</v>
      </c>
    </row>
    <row r="15" spans="1:4" ht="61.5" customHeight="1">
      <c r="A15" s="179"/>
      <c r="B15" s="25">
        <v>980</v>
      </c>
      <c r="C15" s="26" t="s">
        <v>111</v>
      </c>
      <c r="D15" s="27" t="s">
        <v>179</v>
      </c>
    </row>
    <row r="16" spans="1:4" ht="64.5" customHeight="1">
      <c r="A16" s="179"/>
      <c r="B16" s="25">
        <v>980</v>
      </c>
      <c r="C16" s="26" t="s">
        <v>112</v>
      </c>
      <c r="D16" s="27" t="s">
        <v>180</v>
      </c>
    </row>
    <row r="17" spans="1:4" ht="75">
      <c r="A17" s="179"/>
      <c r="B17" s="25">
        <v>980</v>
      </c>
      <c r="C17" s="26" t="s">
        <v>113</v>
      </c>
      <c r="D17" s="27" t="s">
        <v>181</v>
      </c>
    </row>
    <row r="18" spans="1:4" ht="63" customHeight="1">
      <c r="A18" s="179"/>
      <c r="B18" s="25">
        <v>980</v>
      </c>
      <c r="C18" s="26" t="s">
        <v>114</v>
      </c>
      <c r="D18" s="27" t="s">
        <v>182</v>
      </c>
    </row>
    <row r="19" spans="1:4" ht="39.75" customHeight="1">
      <c r="A19" s="179"/>
      <c r="B19" s="25">
        <v>980</v>
      </c>
      <c r="C19" s="26" t="s">
        <v>115</v>
      </c>
      <c r="D19" s="27" t="s">
        <v>183</v>
      </c>
    </row>
    <row r="20" spans="1:4" ht="37.5">
      <c r="A20" s="180"/>
      <c r="B20" s="25">
        <v>980</v>
      </c>
      <c r="C20" s="26" t="s">
        <v>116</v>
      </c>
      <c r="D20" s="29" t="s">
        <v>184</v>
      </c>
    </row>
  </sheetData>
  <sheetProtection/>
  <mergeCells count="6">
    <mergeCell ref="B13:D13"/>
    <mergeCell ref="A8:D9"/>
    <mergeCell ref="A11:A12"/>
    <mergeCell ref="B11:C11"/>
    <mergeCell ref="D11:D12"/>
    <mergeCell ref="A13:A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SheetLayoutView="100" workbookViewId="0" topLeftCell="A4">
      <selection activeCell="D6" sqref="D6"/>
    </sheetView>
  </sheetViews>
  <sheetFormatPr defaultColWidth="9.00390625" defaultRowHeight="12.75"/>
  <cols>
    <col min="1" max="1" width="6.875" style="3" customWidth="1"/>
    <col min="2" max="2" width="29.25390625" style="3" customWidth="1"/>
    <col min="3" max="3" width="56.25390625" style="3" customWidth="1"/>
    <col min="4" max="4" width="17.00390625" style="3" customWidth="1"/>
    <col min="5" max="16384" width="9.125" style="3" customWidth="1"/>
  </cols>
  <sheetData>
    <row r="1" ht="12.75" customHeight="1">
      <c r="D1" s="1" t="s">
        <v>92</v>
      </c>
    </row>
    <row r="2" ht="15">
      <c r="D2" s="1" t="s">
        <v>38</v>
      </c>
    </row>
    <row r="3" ht="12.75" customHeight="1">
      <c r="D3" s="1" t="s">
        <v>211</v>
      </c>
    </row>
    <row r="4" ht="15">
      <c r="D4" s="1" t="s">
        <v>61</v>
      </c>
    </row>
    <row r="5" ht="12.75" customHeight="1">
      <c r="D5" s="1" t="s">
        <v>233</v>
      </c>
    </row>
    <row r="6" spans="4:7" ht="15">
      <c r="D6" s="1" t="s">
        <v>281</v>
      </c>
      <c r="G6" s="5"/>
    </row>
    <row r="7" spans="2:7" ht="15">
      <c r="B7" s="7"/>
      <c r="C7" s="1"/>
      <c r="G7" s="5"/>
    </row>
    <row r="8" spans="1:7" ht="12.75" customHeight="1">
      <c r="A8" s="181" t="s">
        <v>234</v>
      </c>
      <c r="B8" s="181"/>
      <c r="C8" s="181"/>
      <c r="D8" s="181"/>
      <c r="G8" s="5"/>
    </row>
    <row r="9" spans="1:4" ht="29.25" customHeight="1">
      <c r="A9" s="181"/>
      <c r="B9" s="181"/>
      <c r="C9" s="181"/>
      <c r="D9" s="181"/>
    </row>
    <row r="10" spans="2:4" ht="12.75" customHeight="1">
      <c r="B10" s="9"/>
      <c r="C10" s="11"/>
      <c r="D10" s="13" t="s">
        <v>9</v>
      </c>
    </row>
    <row r="11" spans="1:4" ht="21" customHeight="1">
      <c r="A11" s="30" t="s">
        <v>20</v>
      </c>
      <c r="B11" s="30" t="s">
        <v>13</v>
      </c>
      <c r="C11" s="30" t="s">
        <v>1</v>
      </c>
      <c r="D11" s="30" t="s">
        <v>8</v>
      </c>
    </row>
    <row r="12" spans="1:4" ht="24" customHeight="1">
      <c r="A12" s="31">
        <v>980</v>
      </c>
      <c r="B12" s="86" t="s">
        <v>117</v>
      </c>
      <c r="C12" s="32" t="s">
        <v>10</v>
      </c>
      <c r="D12" s="87">
        <f>D13</f>
        <v>2931.55</v>
      </c>
    </row>
    <row r="13" spans="1:4" ht="73.5" customHeight="1">
      <c r="A13" s="138">
        <v>980</v>
      </c>
      <c r="B13" s="35" t="s">
        <v>118</v>
      </c>
      <c r="C13" s="139" t="s">
        <v>11</v>
      </c>
      <c r="D13" s="88">
        <f>D14+D18+D20+D16</f>
        <v>2931.55</v>
      </c>
    </row>
    <row r="14" spans="1:4" ht="65.25" customHeight="1">
      <c r="A14" s="140">
        <v>980</v>
      </c>
      <c r="B14" s="141" t="s">
        <v>250</v>
      </c>
      <c r="C14" s="142" t="s">
        <v>251</v>
      </c>
      <c r="D14" s="67">
        <f>D15</f>
        <v>583.9</v>
      </c>
    </row>
    <row r="15" spans="1:6" ht="46.5" customHeight="1">
      <c r="A15" s="138">
        <v>980</v>
      </c>
      <c r="B15" s="16" t="s">
        <v>245</v>
      </c>
      <c r="C15" s="139" t="s">
        <v>170</v>
      </c>
      <c r="D15" s="67">
        <f>E15+F15</f>
        <v>583.9</v>
      </c>
      <c r="E15" s="144">
        <v>12</v>
      </c>
      <c r="F15" s="3">
        <v>571.9</v>
      </c>
    </row>
    <row r="16" spans="1:5" ht="68.25" customHeight="1">
      <c r="A16" s="153">
        <v>980</v>
      </c>
      <c r="B16" s="154" t="s">
        <v>275</v>
      </c>
      <c r="C16" s="155" t="s">
        <v>276</v>
      </c>
      <c r="D16" s="156">
        <f>D17</f>
        <v>100</v>
      </c>
      <c r="E16" s="144"/>
    </row>
    <row r="17" spans="1:5" ht="46.5" customHeight="1">
      <c r="A17" s="21">
        <v>980</v>
      </c>
      <c r="B17" s="17" t="s">
        <v>269</v>
      </c>
      <c r="C17" s="18" t="s">
        <v>277</v>
      </c>
      <c r="D17" s="67">
        <v>100</v>
      </c>
      <c r="E17" s="144"/>
    </row>
    <row r="18" spans="1:4" ht="71.25" customHeight="1">
      <c r="A18" s="140">
        <v>980</v>
      </c>
      <c r="B18" s="141" t="s">
        <v>252</v>
      </c>
      <c r="C18" s="142" t="s">
        <v>253</v>
      </c>
      <c r="D18" s="67">
        <f>D19</f>
        <v>275.4</v>
      </c>
    </row>
    <row r="19" spans="1:4" ht="62.25" customHeight="1">
      <c r="A19" s="138">
        <v>980</v>
      </c>
      <c r="B19" s="16" t="s">
        <v>246</v>
      </c>
      <c r="C19" s="46" t="s">
        <v>185</v>
      </c>
      <c r="D19" s="67">
        <v>275.4</v>
      </c>
    </row>
    <row r="20" spans="1:4" ht="36.75" customHeight="1">
      <c r="A20" s="140">
        <v>980</v>
      </c>
      <c r="B20" s="141" t="s">
        <v>254</v>
      </c>
      <c r="C20" s="142" t="s">
        <v>12</v>
      </c>
      <c r="D20" s="145">
        <f>D21+D22</f>
        <v>1972.25</v>
      </c>
    </row>
    <row r="21" spans="1:4" ht="128.25" customHeight="1">
      <c r="A21" s="138">
        <v>980</v>
      </c>
      <c r="B21" s="17" t="s">
        <v>257</v>
      </c>
      <c r="C21" s="20" t="s">
        <v>258</v>
      </c>
      <c r="D21" s="81">
        <v>60</v>
      </c>
    </row>
    <row r="22" spans="1:6" ht="96" customHeight="1">
      <c r="A22" s="138">
        <v>980</v>
      </c>
      <c r="B22" s="16" t="s">
        <v>247</v>
      </c>
      <c r="C22" s="143" t="s">
        <v>172</v>
      </c>
      <c r="D22" s="67">
        <f>E22+F22</f>
        <v>1912.25</v>
      </c>
      <c r="E22" s="3">
        <v>20.45</v>
      </c>
      <c r="F22" s="3">
        <v>1891.8</v>
      </c>
    </row>
    <row r="23" spans="1:4" ht="18.75">
      <c r="A23" s="19"/>
      <c r="B23" s="19"/>
      <c r="C23" s="19"/>
      <c r="D23" s="68"/>
    </row>
    <row r="24" spans="1:4" ht="18.75">
      <c r="A24" s="28"/>
      <c r="B24" s="28"/>
      <c r="C24" s="28"/>
      <c r="D24" s="2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115" zoomScaleSheetLayoutView="115" zoomScalePageLayoutView="0" workbookViewId="0" topLeftCell="A1">
      <selection activeCell="E6" sqref="E6"/>
    </sheetView>
  </sheetViews>
  <sheetFormatPr defaultColWidth="9.00390625" defaultRowHeight="12.75"/>
  <cols>
    <col min="1" max="1" width="12.125" style="0" customWidth="1"/>
    <col min="2" max="2" width="34.625" style="0" customWidth="1"/>
    <col min="3" max="3" width="46.125" style="0" customWidth="1"/>
    <col min="4" max="4" width="15.75390625" style="0" customWidth="1"/>
    <col min="5" max="5" width="12.375" style="0" customWidth="1"/>
  </cols>
  <sheetData>
    <row r="1" spans="1:5" ht="15">
      <c r="A1" s="3"/>
      <c r="B1" s="3"/>
      <c r="C1" s="3"/>
      <c r="D1" s="182" t="s">
        <v>147</v>
      </c>
      <c r="E1" s="182"/>
    </row>
    <row r="2" spans="1:5" ht="12.75" customHeight="1">
      <c r="A2" s="3"/>
      <c r="B2" s="3"/>
      <c r="C2" s="1"/>
      <c r="D2" s="1"/>
      <c r="E2" s="1" t="s">
        <v>38</v>
      </c>
    </row>
    <row r="3" spans="1:5" ht="12.75" customHeight="1">
      <c r="A3" s="3"/>
      <c r="B3" s="3"/>
      <c r="C3" s="1"/>
      <c r="D3" s="1"/>
      <c r="E3" s="1" t="s">
        <v>211</v>
      </c>
    </row>
    <row r="4" spans="1:5" ht="12.75" customHeight="1">
      <c r="A4" s="3"/>
      <c r="B4" s="3"/>
      <c r="C4" s="1"/>
      <c r="D4" s="1"/>
      <c r="E4" s="1" t="s">
        <v>61</v>
      </c>
    </row>
    <row r="5" spans="1:5" ht="12.75" customHeight="1">
      <c r="A5" s="3"/>
      <c r="B5" s="3"/>
      <c r="C5" s="1"/>
      <c r="D5" s="1"/>
      <c r="E5" s="1" t="s">
        <v>233</v>
      </c>
    </row>
    <row r="6" spans="1:5" ht="12.75" customHeight="1">
      <c r="A6" s="3"/>
      <c r="B6" s="3"/>
      <c r="C6" s="1"/>
      <c r="D6" s="1"/>
      <c r="E6" s="1" t="s">
        <v>281</v>
      </c>
    </row>
    <row r="7" spans="1:4" ht="15">
      <c r="A7" s="3"/>
      <c r="B7" s="7"/>
      <c r="C7" s="1"/>
      <c r="D7" s="3"/>
    </row>
    <row r="8" spans="1:5" ht="12.75" customHeight="1">
      <c r="A8" s="181" t="s">
        <v>235</v>
      </c>
      <c r="B8" s="181"/>
      <c r="C8" s="181"/>
      <c r="D8" s="181"/>
      <c r="E8" s="181"/>
    </row>
    <row r="9" spans="1:5" ht="12.75" customHeight="1">
      <c r="A9" s="181"/>
      <c r="B9" s="181"/>
      <c r="C9" s="181"/>
      <c r="D9" s="181"/>
      <c r="E9" s="181"/>
    </row>
    <row r="10" spans="1:4" ht="12.75">
      <c r="A10" s="3"/>
      <c r="B10" s="9"/>
      <c r="C10" s="11"/>
      <c r="D10" s="13" t="s">
        <v>9</v>
      </c>
    </row>
    <row r="11" spans="1:5" ht="15.75">
      <c r="A11" s="183" t="s">
        <v>20</v>
      </c>
      <c r="B11" s="183" t="s">
        <v>13</v>
      </c>
      <c r="C11" s="183" t="s">
        <v>1</v>
      </c>
      <c r="D11" s="185" t="s">
        <v>136</v>
      </c>
      <c r="E11" s="186"/>
    </row>
    <row r="12" spans="1:5" ht="15.75">
      <c r="A12" s="184"/>
      <c r="B12" s="184"/>
      <c r="C12" s="184"/>
      <c r="D12" s="30" t="s">
        <v>207</v>
      </c>
      <c r="E12" s="121" t="s">
        <v>236</v>
      </c>
    </row>
    <row r="13" spans="1:5" ht="53.25" customHeight="1">
      <c r="A13" s="31">
        <v>980</v>
      </c>
      <c r="B13" s="86" t="s">
        <v>117</v>
      </c>
      <c r="C13" s="32" t="s">
        <v>10</v>
      </c>
      <c r="D13" s="87">
        <f>D14</f>
        <v>2797.55</v>
      </c>
      <c r="E13" s="87">
        <f>E14</f>
        <v>2759.55</v>
      </c>
    </row>
    <row r="14" spans="1:5" ht="75">
      <c r="A14" s="138">
        <v>980</v>
      </c>
      <c r="B14" s="35" t="s">
        <v>118</v>
      </c>
      <c r="C14" s="139" t="s">
        <v>11</v>
      </c>
      <c r="D14" s="88">
        <f>D15+D17+D19</f>
        <v>2797.55</v>
      </c>
      <c r="E14" s="88">
        <f>E15+E17+E19</f>
        <v>2759.55</v>
      </c>
    </row>
    <row r="15" spans="1:5" ht="67.5" customHeight="1">
      <c r="A15" s="140">
        <v>980</v>
      </c>
      <c r="B15" s="141" t="s">
        <v>250</v>
      </c>
      <c r="C15" s="142" t="s">
        <v>251</v>
      </c>
      <c r="D15" s="67">
        <f>D16</f>
        <v>586.1</v>
      </c>
      <c r="E15" s="67">
        <f>E16</f>
        <v>588.4</v>
      </c>
    </row>
    <row r="16" spans="1:9" ht="71.25" customHeight="1">
      <c r="A16" s="138">
        <v>980</v>
      </c>
      <c r="B16" s="16" t="s">
        <v>245</v>
      </c>
      <c r="C16" s="139" t="s">
        <v>170</v>
      </c>
      <c r="D16" s="67">
        <f>F16+G16</f>
        <v>586.1</v>
      </c>
      <c r="E16" s="67">
        <f>H16+I16</f>
        <v>588.4</v>
      </c>
      <c r="F16">
        <v>12.4</v>
      </c>
      <c r="G16">
        <v>573.7</v>
      </c>
      <c r="H16">
        <v>13</v>
      </c>
      <c r="I16">
        <v>575.4</v>
      </c>
    </row>
    <row r="17" spans="1:5" ht="65.25" customHeight="1">
      <c r="A17" s="140">
        <v>980</v>
      </c>
      <c r="B17" s="141" t="s">
        <v>252</v>
      </c>
      <c r="C17" s="142" t="s">
        <v>253</v>
      </c>
      <c r="D17" s="67">
        <f>D18</f>
        <v>275.4</v>
      </c>
      <c r="E17" s="67">
        <f>E18</f>
        <v>275.4</v>
      </c>
    </row>
    <row r="18" spans="1:5" ht="101.25" customHeight="1">
      <c r="A18" s="138">
        <v>980</v>
      </c>
      <c r="B18" s="16" t="s">
        <v>246</v>
      </c>
      <c r="C18" s="46" t="s">
        <v>185</v>
      </c>
      <c r="D18" s="67">
        <v>275.4</v>
      </c>
      <c r="E18" s="67">
        <v>275.4</v>
      </c>
    </row>
    <row r="19" spans="1:5" ht="51.75" customHeight="1">
      <c r="A19" s="140">
        <v>980</v>
      </c>
      <c r="B19" s="141" t="s">
        <v>254</v>
      </c>
      <c r="C19" s="142" t="s">
        <v>12</v>
      </c>
      <c r="D19" s="145">
        <f>D20+D21</f>
        <v>1936.05</v>
      </c>
      <c r="E19" s="145">
        <f>E20+E21</f>
        <v>1895.75</v>
      </c>
    </row>
    <row r="20" spans="1:5" ht="153" customHeight="1">
      <c r="A20" s="138">
        <v>980</v>
      </c>
      <c r="B20" s="17" t="s">
        <v>257</v>
      </c>
      <c r="C20" s="20" t="s">
        <v>258</v>
      </c>
      <c r="D20" s="81">
        <v>60</v>
      </c>
      <c r="E20" s="81">
        <v>60</v>
      </c>
    </row>
    <row r="21" spans="1:9" ht="91.5" customHeight="1">
      <c r="A21" s="138">
        <v>980</v>
      </c>
      <c r="B21" s="16" t="s">
        <v>247</v>
      </c>
      <c r="C21" s="143" t="s">
        <v>172</v>
      </c>
      <c r="D21" s="67">
        <f>F21+H21</f>
        <v>1876.05</v>
      </c>
      <c r="E21" s="67">
        <f>G21+I21</f>
        <v>1835.75</v>
      </c>
      <c r="F21">
        <v>20.45</v>
      </c>
      <c r="G21">
        <v>20.45</v>
      </c>
      <c r="H21">
        <v>1855.6</v>
      </c>
      <c r="I21">
        <v>1815.3</v>
      </c>
    </row>
    <row r="22" spans="1:5" ht="18.75">
      <c r="A22" s="19"/>
      <c r="B22" s="19"/>
      <c r="C22" s="19"/>
      <c r="D22" s="68"/>
      <c r="E22" s="68"/>
    </row>
  </sheetData>
  <sheetProtection/>
  <mergeCells count="6">
    <mergeCell ref="A8:E9"/>
    <mergeCell ref="D1:E1"/>
    <mergeCell ref="A11:A12"/>
    <mergeCell ref="B11:B12"/>
    <mergeCell ref="C11:C12"/>
    <mergeCell ref="D11:E11"/>
  </mergeCells>
  <printOptions/>
  <pageMargins left="0.75" right="0.75" top="1" bottom="1" header="0.5" footer="0.5"/>
  <pageSetup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57.125" style="0" customWidth="1"/>
    <col min="4" max="4" width="21.75390625" style="0" customWidth="1"/>
  </cols>
  <sheetData>
    <row r="1" spans="1:4" ht="15">
      <c r="A1" s="182" t="s">
        <v>49</v>
      </c>
      <c r="B1" s="182"/>
      <c r="C1" s="182"/>
      <c r="D1" s="182"/>
    </row>
    <row r="2" spans="1:4" ht="15">
      <c r="A2" s="1"/>
      <c r="B2" s="1"/>
      <c r="C2" s="1"/>
      <c r="D2" s="1" t="s">
        <v>38</v>
      </c>
    </row>
    <row r="3" spans="1:4" ht="15">
      <c r="A3" s="1"/>
      <c r="B3" s="1"/>
      <c r="C3" s="1"/>
      <c r="D3" s="1" t="s">
        <v>211</v>
      </c>
    </row>
    <row r="4" spans="1:4" ht="15">
      <c r="A4" s="1"/>
      <c r="B4" s="1"/>
      <c r="C4" s="1"/>
      <c r="D4" s="1" t="s">
        <v>61</v>
      </c>
    </row>
    <row r="5" spans="1:4" ht="15">
      <c r="A5" s="1"/>
      <c r="B5" s="1"/>
      <c r="C5" s="1"/>
      <c r="D5" s="1" t="s">
        <v>233</v>
      </c>
    </row>
    <row r="6" spans="1:4" ht="15">
      <c r="A6" s="1"/>
      <c r="B6" s="1"/>
      <c r="C6" s="1"/>
      <c r="D6" s="1" t="s">
        <v>281</v>
      </c>
    </row>
    <row r="9" spans="1:4" ht="36.75" customHeight="1">
      <c r="A9" s="187" t="s">
        <v>237</v>
      </c>
      <c r="B9" s="187"/>
      <c r="C9" s="187"/>
      <c r="D9" s="187"/>
    </row>
    <row r="10" ht="12.75">
      <c r="D10" s="103" t="s">
        <v>204</v>
      </c>
    </row>
    <row r="11" spans="1:4" ht="12.75">
      <c r="A11" s="188" t="s">
        <v>19</v>
      </c>
      <c r="B11" s="189" t="s">
        <v>21</v>
      </c>
      <c r="C11" s="189" t="s">
        <v>22</v>
      </c>
      <c r="D11" s="190" t="s">
        <v>8</v>
      </c>
    </row>
    <row r="12" spans="1:4" ht="25.5" customHeight="1">
      <c r="A12" s="188"/>
      <c r="B12" s="189"/>
      <c r="C12" s="189"/>
      <c r="D12" s="190"/>
    </row>
    <row r="13" spans="1:4" ht="15.75">
      <c r="A13" s="104" t="s">
        <v>199</v>
      </c>
      <c r="B13" s="105" t="s">
        <v>25</v>
      </c>
      <c r="C13" s="106"/>
      <c r="D13" s="107">
        <f>D14+D15+D16</f>
        <v>2685.119</v>
      </c>
    </row>
    <row r="14" spans="1:4" ht="56.25" customHeight="1">
      <c r="A14" s="108" t="s">
        <v>26</v>
      </c>
      <c r="B14" s="109" t="s">
        <v>25</v>
      </c>
      <c r="C14" s="109" t="s">
        <v>27</v>
      </c>
      <c r="D14" s="110">
        <v>744.744</v>
      </c>
    </row>
    <row r="15" spans="1:4" ht="69" customHeight="1">
      <c r="A15" s="108" t="s">
        <v>15</v>
      </c>
      <c r="B15" s="109" t="s">
        <v>25</v>
      </c>
      <c r="C15" s="109" t="s">
        <v>28</v>
      </c>
      <c r="D15" s="110">
        <v>1910.375</v>
      </c>
    </row>
    <row r="16" spans="1:4" ht="24.75" customHeight="1">
      <c r="A16" s="111" t="s">
        <v>148</v>
      </c>
      <c r="B16" s="109" t="s">
        <v>25</v>
      </c>
      <c r="C16" s="109" t="s">
        <v>149</v>
      </c>
      <c r="D16" s="110">
        <v>30</v>
      </c>
    </row>
    <row r="17" spans="1:4" ht="33.75" customHeight="1">
      <c r="A17" s="112" t="s">
        <v>201</v>
      </c>
      <c r="B17" s="113" t="s">
        <v>27</v>
      </c>
      <c r="C17" s="113"/>
      <c r="D17" s="107">
        <f>D18</f>
        <v>275.4</v>
      </c>
    </row>
    <row r="18" spans="1:4" ht="27.75" customHeight="1">
      <c r="A18" s="114" t="s">
        <v>16</v>
      </c>
      <c r="B18" s="109" t="s">
        <v>27</v>
      </c>
      <c r="C18" s="109" t="s">
        <v>30</v>
      </c>
      <c r="D18" s="110">
        <v>275.4</v>
      </c>
    </row>
    <row r="19" spans="1:4" ht="42.75" customHeight="1">
      <c r="A19" s="115" t="s">
        <v>205</v>
      </c>
      <c r="B19" s="116" t="s">
        <v>30</v>
      </c>
      <c r="C19" s="117"/>
      <c r="D19" s="107">
        <f>D20+D21</f>
        <v>90</v>
      </c>
    </row>
    <row r="20" spans="1:4" ht="67.5" customHeight="1">
      <c r="A20" s="108" t="s">
        <v>192</v>
      </c>
      <c r="B20" s="118" t="s">
        <v>30</v>
      </c>
      <c r="C20" s="109" t="s">
        <v>193</v>
      </c>
      <c r="D20" s="110">
        <v>60</v>
      </c>
    </row>
    <row r="21" spans="1:4" ht="37.5" customHeight="1">
      <c r="A21" s="108" t="s">
        <v>131</v>
      </c>
      <c r="B21" s="109" t="s">
        <v>30</v>
      </c>
      <c r="C21" s="109" t="s">
        <v>32</v>
      </c>
      <c r="D21" s="110">
        <v>30</v>
      </c>
    </row>
    <row r="22" spans="1:4" ht="37.5" customHeight="1">
      <c r="A22" s="115" t="s">
        <v>271</v>
      </c>
      <c r="B22" s="105" t="s">
        <v>28</v>
      </c>
      <c r="C22" s="105"/>
      <c r="D22" s="107">
        <f>D23</f>
        <v>125</v>
      </c>
    </row>
    <row r="23" spans="1:4" ht="37.5" customHeight="1">
      <c r="A23" s="108" t="s">
        <v>272</v>
      </c>
      <c r="B23" s="109" t="s">
        <v>28</v>
      </c>
      <c r="C23" s="109" t="s">
        <v>273</v>
      </c>
      <c r="D23" s="110">
        <v>125</v>
      </c>
    </row>
    <row r="24" spans="1:4" ht="36.75" customHeight="1">
      <c r="A24" s="115" t="s">
        <v>196</v>
      </c>
      <c r="B24" s="116" t="s">
        <v>190</v>
      </c>
      <c r="C24" s="116"/>
      <c r="D24" s="107">
        <f>D25</f>
        <v>270.435</v>
      </c>
    </row>
    <row r="25" spans="1:4" ht="32.25" customHeight="1">
      <c r="A25" s="108" t="s">
        <v>191</v>
      </c>
      <c r="B25" s="109" t="s">
        <v>190</v>
      </c>
      <c r="C25" s="109" t="s">
        <v>30</v>
      </c>
      <c r="D25" s="110">
        <v>270.435</v>
      </c>
    </row>
    <row r="26" spans="1:4" ht="38.25" customHeight="1">
      <c r="A26" s="115" t="s">
        <v>200</v>
      </c>
      <c r="B26" s="119" t="s">
        <v>31</v>
      </c>
      <c r="C26" s="116"/>
      <c r="D26" s="107">
        <f>D27</f>
        <v>2883.352</v>
      </c>
    </row>
    <row r="27" spans="1:4" ht="31.5" customHeight="1">
      <c r="A27" s="108" t="s">
        <v>39</v>
      </c>
      <c r="B27" s="109" t="s">
        <v>31</v>
      </c>
      <c r="C27" s="109" t="s">
        <v>28</v>
      </c>
      <c r="D27" s="110">
        <v>2883.352</v>
      </c>
    </row>
    <row r="28" spans="1:4" ht="39" customHeight="1">
      <c r="A28" s="115" t="s">
        <v>203</v>
      </c>
      <c r="B28" s="119" t="s">
        <v>32</v>
      </c>
      <c r="C28" s="116"/>
      <c r="D28" s="107">
        <f>D29</f>
        <v>215.244</v>
      </c>
    </row>
    <row r="29" spans="1:4" ht="33.75" customHeight="1">
      <c r="A29" s="108" t="s">
        <v>18</v>
      </c>
      <c r="B29" s="109" t="s">
        <v>32</v>
      </c>
      <c r="C29" s="109" t="s">
        <v>25</v>
      </c>
      <c r="D29" s="110">
        <v>215.244</v>
      </c>
    </row>
    <row r="30" spans="1:4" ht="37.5" customHeight="1">
      <c r="A30" s="94" t="s">
        <v>33</v>
      </c>
      <c r="B30" s="120"/>
      <c r="C30" s="120"/>
      <c r="D30" s="98">
        <f>D28+D26+D24+D19+D17+D13+D22</f>
        <v>6544.55</v>
      </c>
    </row>
  </sheetData>
  <sheetProtection/>
  <mergeCells count="6">
    <mergeCell ref="A1:D1"/>
    <mergeCell ref="A9:D9"/>
    <mergeCell ref="A11:A12"/>
    <mergeCell ref="B11:B12"/>
    <mergeCell ref="C11:C12"/>
    <mergeCell ref="D11:D12"/>
  </mergeCells>
  <printOptions/>
  <pageMargins left="0.75" right="0.75" top="1" bottom="1" header="0.5" footer="0.5"/>
  <pageSetup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115" zoomScaleSheetLayoutView="115" zoomScalePageLayoutView="0" workbookViewId="0" topLeftCell="A1">
      <selection activeCell="E6" sqref="E6"/>
    </sheetView>
  </sheetViews>
  <sheetFormatPr defaultColWidth="9.00390625" defaultRowHeight="12.75"/>
  <cols>
    <col min="1" max="1" width="57.75390625" style="0" customWidth="1"/>
    <col min="4" max="4" width="14.625" style="0" customWidth="1"/>
    <col min="5" max="5" width="20.00390625" style="0" customWidth="1"/>
  </cols>
  <sheetData>
    <row r="1" spans="1:5" ht="15">
      <c r="A1" s="182" t="s">
        <v>135</v>
      </c>
      <c r="B1" s="182"/>
      <c r="C1" s="182"/>
      <c r="D1" s="182"/>
      <c r="E1" s="182"/>
    </row>
    <row r="2" spans="1:5" ht="15">
      <c r="A2" s="1"/>
      <c r="B2" s="1"/>
      <c r="C2" s="1"/>
      <c r="D2" s="1"/>
      <c r="E2" s="1" t="s">
        <v>38</v>
      </c>
    </row>
    <row r="3" spans="1:5" ht="15">
      <c r="A3" s="1"/>
      <c r="B3" s="1"/>
      <c r="C3" s="1"/>
      <c r="D3" s="1"/>
      <c r="E3" s="1" t="s">
        <v>211</v>
      </c>
    </row>
    <row r="4" spans="1:5" ht="15">
      <c r="A4" s="1"/>
      <c r="B4" s="1"/>
      <c r="C4" s="1"/>
      <c r="D4" s="1"/>
      <c r="E4" s="1" t="s">
        <v>61</v>
      </c>
    </row>
    <row r="5" spans="1:5" ht="15">
      <c r="A5" s="1"/>
      <c r="B5" s="1"/>
      <c r="C5" s="1"/>
      <c r="D5" s="1"/>
      <c r="E5" s="1" t="s">
        <v>233</v>
      </c>
    </row>
    <row r="6" spans="1:5" ht="15">
      <c r="A6" s="1"/>
      <c r="B6" s="1"/>
      <c r="C6" s="1"/>
      <c r="D6" s="1"/>
      <c r="E6" s="1" t="s">
        <v>281</v>
      </c>
    </row>
    <row r="9" spans="1:5" ht="30.75" customHeight="1">
      <c r="A9" s="187" t="s">
        <v>238</v>
      </c>
      <c r="B9" s="187"/>
      <c r="C9" s="187"/>
      <c r="D9" s="187"/>
      <c r="E9" s="187"/>
    </row>
    <row r="10" spans="4:5" ht="12.75">
      <c r="D10" s="191" t="s">
        <v>204</v>
      </c>
      <c r="E10" s="191"/>
    </row>
    <row r="11" spans="1:5" ht="15.75">
      <c r="A11" s="188" t="s">
        <v>19</v>
      </c>
      <c r="B11" s="189" t="s">
        <v>21</v>
      </c>
      <c r="C11" s="189" t="s">
        <v>22</v>
      </c>
      <c r="D11" s="192" t="s">
        <v>136</v>
      </c>
      <c r="E11" s="193"/>
    </row>
    <row r="12" spans="1:5" ht="15.75">
      <c r="A12" s="188"/>
      <c r="B12" s="189"/>
      <c r="C12" s="189"/>
      <c r="D12" s="121" t="s">
        <v>207</v>
      </c>
      <c r="E12" s="121" t="s">
        <v>236</v>
      </c>
    </row>
    <row r="13" spans="1:5" ht="25.5" customHeight="1">
      <c r="A13" s="104" t="s">
        <v>199</v>
      </c>
      <c r="B13" s="105" t="s">
        <v>25</v>
      </c>
      <c r="C13" s="106"/>
      <c r="D13" s="107">
        <f>D14+D15+D16</f>
        <v>2728.154</v>
      </c>
      <c r="E13" s="107">
        <f>E14+E15+E16</f>
        <v>2745.3540000000003</v>
      </c>
    </row>
    <row r="14" spans="1:5" ht="63" customHeight="1">
      <c r="A14" s="108" t="s">
        <v>26</v>
      </c>
      <c r="B14" s="109" t="s">
        <v>25</v>
      </c>
      <c r="C14" s="109" t="s">
        <v>27</v>
      </c>
      <c r="D14" s="110">
        <v>764.3</v>
      </c>
      <c r="E14" s="110">
        <v>764.3</v>
      </c>
    </row>
    <row r="15" spans="1:5" ht="80.25" customHeight="1">
      <c r="A15" s="108" t="s">
        <v>15</v>
      </c>
      <c r="B15" s="109" t="s">
        <v>25</v>
      </c>
      <c r="C15" s="109" t="s">
        <v>28</v>
      </c>
      <c r="D15" s="110">
        <v>1933.854</v>
      </c>
      <c r="E15" s="110">
        <v>1951.054</v>
      </c>
    </row>
    <row r="16" spans="1:5" ht="27" customHeight="1">
      <c r="A16" s="111" t="s">
        <v>148</v>
      </c>
      <c r="B16" s="109" t="s">
        <v>25</v>
      </c>
      <c r="C16" s="109" t="s">
        <v>149</v>
      </c>
      <c r="D16" s="110">
        <v>30</v>
      </c>
      <c r="E16" s="110">
        <v>30</v>
      </c>
    </row>
    <row r="17" spans="1:5" ht="22.5" customHeight="1">
      <c r="A17" s="112" t="s">
        <v>201</v>
      </c>
      <c r="B17" s="113" t="s">
        <v>27</v>
      </c>
      <c r="C17" s="113"/>
      <c r="D17" s="107">
        <f>D18</f>
        <v>275.4</v>
      </c>
      <c r="E17" s="107">
        <f>E18</f>
        <v>275.4</v>
      </c>
    </row>
    <row r="18" spans="1:5" ht="33.75" customHeight="1">
      <c r="A18" s="114" t="s">
        <v>16</v>
      </c>
      <c r="B18" s="109" t="s">
        <v>27</v>
      </c>
      <c r="C18" s="109" t="s">
        <v>30</v>
      </c>
      <c r="D18" s="110">
        <v>275.4</v>
      </c>
      <c r="E18" s="110">
        <v>275.4</v>
      </c>
    </row>
    <row r="19" spans="1:5" ht="41.25" customHeight="1">
      <c r="A19" s="115" t="s">
        <v>205</v>
      </c>
      <c r="B19" s="116" t="s">
        <v>30</v>
      </c>
      <c r="C19" s="117"/>
      <c r="D19" s="107">
        <f>D21+D20</f>
        <v>90</v>
      </c>
      <c r="E19" s="107">
        <f>E21+E20</f>
        <v>90</v>
      </c>
    </row>
    <row r="20" spans="1:5" ht="59.25" customHeight="1">
      <c r="A20" s="111" t="s">
        <v>192</v>
      </c>
      <c r="B20" s="109" t="s">
        <v>30</v>
      </c>
      <c r="C20" s="109" t="s">
        <v>193</v>
      </c>
      <c r="D20" s="110">
        <v>60</v>
      </c>
      <c r="E20" s="110">
        <v>60</v>
      </c>
    </row>
    <row r="21" spans="1:5" ht="33.75" customHeight="1">
      <c r="A21" s="108" t="s">
        <v>131</v>
      </c>
      <c r="B21" s="109" t="s">
        <v>30</v>
      </c>
      <c r="C21" s="109" t="s">
        <v>32</v>
      </c>
      <c r="D21" s="110">
        <v>30</v>
      </c>
      <c r="E21" s="110">
        <v>30</v>
      </c>
    </row>
    <row r="22" spans="1:5" ht="33.75" customHeight="1">
      <c r="A22" s="115" t="s">
        <v>196</v>
      </c>
      <c r="B22" s="116" t="s">
        <v>190</v>
      </c>
      <c r="C22" s="116"/>
      <c r="D22" s="107">
        <f>D23</f>
        <v>271</v>
      </c>
      <c r="E22" s="107">
        <f>E23</f>
        <v>271</v>
      </c>
    </row>
    <row r="23" spans="1:5" ht="33.75" customHeight="1">
      <c r="A23" s="108" t="s">
        <v>191</v>
      </c>
      <c r="B23" s="109" t="s">
        <v>190</v>
      </c>
      <c r="C23" s="109" t="s">
        <v>30</v>
      </c>
      <c r="D23" s="110">
        <v>271</v>
      </c>
      <c r="E23" s="110">
        <v>271</v>
      </c>
    </row>
    <row r="24" spans="1:5" ht="42" customHeight="1">
      <c r="A24" s="115" t="s">
        <v>200</v>
      </c>
      <c r="B24" s="119" t="s">
        <v>31</v>
      </c>
      <c r="C24" s="116"/>
      <c r="D24" s="107">
        <f>D25</f>
        <v>2883.352</v>
      </c>
      <c r="E24" s="107">
        <f>E25</f>
        <v>2883.352</v>
      </c>
    </row>
    <row r="25" spans="1:5" ht="36.75" customHeight="1">
      <c r="A25" s="108" t="s">
        <v>39</v>
      </c>
      <c r="B25" s="109" t="s">
        <v>31</v>
      </c>
      <c r="C25" s="109" t="s">
        <v>28</v>
      </c>
      <c r="D25" s="110">
        <v>2883.352</v>
      </c>
      <c r="E25" s="110">
        <v>2883.352</v>
      </c>
    </row>
    <row r="26" spans="1:5" ht="37.5" customHeight="1">
      <c r="A26" s="115" t="s">
        <v>203</v>
      </c>
      <c r="B26" s="119" t="s">
        <v>32</v>
      </c>
      <c r="C26" s="116"/>
      <c r="D26" s="107">
        <f>D27</f>
        <v>215.244</v>
      </c>
      <c r="E26" s="107">
        <f>E27</f>
        <v>215.244</v>
      </c>
    </row>
    <row r="27" spans="1:5" ht="35.25" customHeight="1">
      <c r="A27" s="108" t="s">
        <v>18</v>
      </c>
      <c r="B27" s="109" t="s">
        <v>32</v>
      </c>
      <c r="C27" s="109" t="s">
        <v>25</v>
      </c>
      <c r="D27" s="110">
        <v>215.244</v>
      </c>
      <c r="E27" s="110">
        <v>215.244</v>
      </c>
    </row>
    <row r="28" spans="1:5" ht="35.25" customHeight="1">
      <c r="A28" s="135" t="s">
        <v>232</v>
      </c>
      <c r="B28" s="136"/>
      <c r="C28" s="136"/>
      <c r="D28" s="137">
        <f>(D29-D17)*2.5%</f>
        <v>154.69375000000002</v>
      </c>
      <c r="E28" s="137">
        <f>(E29-E17)*5%</f>
        <v>310.24750000000006</v>
      </c>
    </row>
    <row r="29" spans="1:5" ht="39.75" customHeight="1">
      <c r="A29" s="94" t="s">
        <v>33</v>
      </c>
      <c r="B29" s="120"/>
      <c r="C29" s="120"/>
      <c r="D29" s="98">
        <f>D26+D24+D19+D17+D13+D22</f>
        <v>6463.15</v>
      </c>
      <c r="E29" s="98">
        <f>E26+E24+E19+E17+E13+E22</f>
        <v>6480.35</v>
      </c>
    </row>
  </sheetData>
  <sheetProtection/>
  <mergeCells count="7">
    <mergeCell ref="A9:E9"/>
    <mergeCell ref="D10:E10"/>
    <mergeCell ref="A1:E1"/>
    <mergeCell ref="A11:A12"/>
    <mergeCell ref="B11:B12"/>
    <mergeCell ref="C11:C12"/>
    <mergeCell ref="D11:E11"/>
  </mergeCells>
  <printOptions/>
  <pageMargins left="0.75" right="0.75" top="1" bottom="1" header="0.5" footer="0.5"/>
  <pageSetup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1"/>
  <sheetViews>
    <sheetView view="pageBreakPreview" zoomScaleNormal="115" zoomScaleSheetLayoutView="100" zoomScalePageLayoutView="0" workbookViewId="0" topLeftCell="A7">
      <selection activeCell="H6" sqref="H6"/>
    </sheetView>
  </sheetViews>
  <sheetFormatPr defaultColWidth="9.00390625" defaultRowHeight="12.75"/>
  <cols>
    <col min="1" max="1" width="6.625" style="0" customWidth="1"/>
    <col min="2" max="2" width="47.75390625" style="0" customWidth="1"/>
    <col min="3" max="3" width="21.875" style="0" customWidth="1"/>
    <col min="4" max="4" width="9.25390625" style="0" customWidth="1"/>
    <col min="5" max="5" width="11.875" style="0" customWidth="1"/>
    <col min="7" max="7" width="9.75390625" style="0" customWidth="1"/>
    <col min="8" max="8" width="17.25390625" style="0" customWidth="1"/>
  </cols>
  <sheetData>
    <row r="1" spans="1:8" ht="15">
      <c r="A1" s="3"/>
      <c r="B1" s="182" t="s">
        <v>143</v>
      </c>
      <c r="C1" s="182"/>
      <c r="D1" s="182"/>
      <c r="E1" s="182"/>
      <c r="F1" s="182"/>
      <c r="G1" s="182"/>
      <c r="H1" s="182"/>
    </row>
    <row r="2" spans="1:8" ht="15">
      <c r="A2" s="3"/>
      <c r="B2" s="1"/>
      <c r="C2" s="1"/>
      <c r="D2" s="1"/>
      <c r="E2" s="1"/>
      <c r="F2" s="1"/>
      <c r="G2" s="1"/>
      <c r="H2" s="1" t="s">
        <v>38</v>
      </c>
    </row>
    <row r="3" spans="1:8" ht="15">
      <c r="A3" s="3"/>
      <c r="B3" s="1"/>
      <c r="C3" s="1"/>
      <c r="D3" s="1"/>
      <c r="E3" s="1"/>
      <c r="F3" s="1"/>
      <c r="G3" s="1"/>
      <c r="H3" s="1" t="s">
        <v>211</v>
      </c>
    </row>
    <row r="4" spans="1:8" ht="15">
      <c r="A4" s="3"/>
      <c r="B4" s="1"/>
      <c r="C4" s="1"/>
      <c r="D4" s="1"/>
      <c r="E4" s="1"/>
      <c r="F4" s="1"/>
      <c r="G4" s="1"/>
      <c r="H4" s="1" t="s">
        <v>61</v>
      </c>
    </row>
    <row r="5" spans="1:8" ht="15">
      <c r="A5" s="3"/>
      <c r="B5" s="1"/>
      <c r="C5" s="1"/>
      <c r="D5" s="1"/>
      <c r="E5" s="1"/>
      <c r="F5" s="1"/>
      <c r="G5" s="1"/>
      <c r="H5" s="1" t="s">
        <v>233</v>
      </c>
    </row>
    <row r="6" spans="1:8" ht="15">
      <c r="A6" s="3"/>
      <c r="B6" s="1"/>
      <c r="C6" s="1"/>
      <c r="D6" s="1"/>
      <c r="E6" s="1"/>
      <c r="F6" s="1"/>
      <c r="G6" s="1"/>
      <c r="H6" s="1" t="s">
        <v>281</v>
      </c>
    </row>
    <row r="7" spans="1:7" ht="12.75">
      <c r="A7" s="3"/>
      <c r="B7" s="7"/>
      <c r="C7" s="3"/>
      <c r="D7" s="3"/>
      <c r="E7" s="3"/>
      <c r="F7" s="5"/>
      <c r="G7" s="3"/>
    </row>
    <row r="8" spans="1:8" ht="67.5" customHeight="1">
      <c r="A8" s="194" t="s">
        <v>239</v>
      </c>
      <c r="B8" s="194"/>
      <c r="C8" s="194"/>
      <c r="D8" s="194"/>
      <c r="E8" s="194"/>
      <c r="F8" s="194"/>
      <c r="G8" s="194"/>
      <c r="H8" s="194"/>
    </row>
    <row r="9" spans="1:8" ht="12.75">
      <c r="A9" s="3"/>
      <c r="B9" s="9"/>
      <c r="C9" s="9"/>
      <c r="D9" s="9"/>
      <c r="E9" s="9"/>
      <c r="F9" s="3"/>
      <c r="G9" s="3"/>
      <c r="H9" s="13" t="s">
        <v>9</v>
      </c>
    </row>
    <row r="10" spans="1:8" ht="12.75" customHeight="1">
      <c r="A10" s="188" t="s">
        <v>4</v>
      </c>
      <c r="B10" s="188" t="s">
        <v>19</v>
      </c>
      <c r="C10" s="189" t="s">
        <v>23</v>
      </c>
      <c r="D10" s="195" t="s">
        <v>24</v>
      </c>
      <c r="E10" s="196" t="s">
        <v>20</v>
      </c>
      <c r="F10" s="189" t="s">
        <v>21</v>
      </c>
      <c r="G10" s="189" t="s">
        <v>22</v>
      </c>
      <c r="H10" s="190" t="s">
        <v>8</v>
      </c>
    </row>
    <row r="11" spans="1:8" ht="27" customHeight="1">
      <c r="A11" s="188"/>
      <c r="B11" s="188"/>
      <c r="C11" s="189"/>
      <c r="D11" s="195"/>
      <c r="E11" s="197"/>
      <c r="F11" s="189"/>
      <c r="G11" s="189"/>
      <c r="H11" s="190"/>
    </row>
    <row r="12" spans="1:8" ht="103.5" customHeight="1">
      <c r="A12" s="166"/>
      <c r="B12" s="41" t="s">
        <v>220</v>
      </c>
      <c r="C12" s="59" t="s">
        <v>221</v>
      </c>
      <c r="D12" s="33"/>
      <c r="E12" s="33"/>
      <c r="F12" s="34"/>
      <c r="G12" s="34"/>
      <c r="H12" s="36">
        <f aca="true" t="shared" si="0" ref="H12:H17">H13</f>
        <v>30</v>
      </c>
    </row>
    <row r="13" spans="1:8" ht="58.5">
      <c r="A13" s="166"/>
      <c r="B13" s="124" t="s">
        <v>222</v>
      </c>
      <c r="C13" s="125" t="s">
        <v>223</v>
      </c>
      <c r="D13" s="33"/>
      <c r="E13" s="33"/>
      <c r="F13" s="34"/>
      <c r="G13" s="34"/>
      <c r="H13" s="36">
        <f t="shared" si="0"/>
        <v>30</v>
      </c>
    </row>
    <row r="14" spans="1:8" ht="98.25" customHeight="1">
      <c r="A14" s="166"/>
      <c r="B14" s="126" t="s">
        <v>224</v>
      </c>
      <c r="C14" s="92" t="s">
        <v>225</v>
      </c>
      <c r="D14" s="33"/>
      <c r="E14" s="33"/>
      <c r="F14" s="34"/>
      <c r="G14" s="34"/>
      <c r="H14" s="36">
        <f t="shared" si="0"/>
        <v>30</v>
      </c>
    </row>
    <row r="15" spans="1:8" ht="33.75" customHeight="1">
      <c r="A15" s="166"/>
      <c r="B15" s="42" t="s">
        <v>255</v>
      </c>
      <c r="C15" s="60" t="s">
        <v>225</v>
      </c>
      <c r="D15" s="35" t="s">
        <v>44</v>
      </c>
      <c r="E15" s="33"/>
      <c r="F15" s="34"/>
      <c r="G15" s="34"/>
      <c r="H15" s="43">
        <f t="shared" si="0"/>
        <v>30</v>
      </c>
    </row>
    <row r="16" spans="1:8" ht="49.5" customHeight="1">
      <c r="A16" s="166"/>
      <c r="B16" s="45" t="s">
        <v>214</v>
      </c>
      <c r="C16" s="60" t="s">
        <v>225</v>
      </c>
      <c r="D16" s="35" t="s">
        <v>44</v>
      </c>
      <c r="E16" s="35" t="s">
        <v>63</v>
      </c>
      <c r="F16" s="34"/>
      <c r="G16" s="34"/>
      <c r="H16" s="43">
        <f t="shared" si="0"/>
        <v>30</v>
      </c>
    </row>
    <row r="17" spans="1:8" ht="36.75" customHeight="1">
      <c r="A17" s="166"/>
      <c r="B17" s="45" t="s">
        <v>202</v>
      </c>
      <c r="C17" s="60" t="s">
        <v>225</v>
      </c>
      <c r="D17" s="35" t="s">
        <v>44</v>
      </c>
      <c r="E17" s="35" t="s">
        <v>63</v>
      </c>
      <c r="F17" s="35" t="s">
        <v>30</v>
      </c>
      <c r="G17" s="35"/>
      <c r="H17" s="43">
        <f t="shared" si="0"/>
        <v>30</v>
      </c>
    </row>
    <row r="18" spans="1:8" ht="36" customHeight="1">
      <c r="A18" s="166"/>
      <c r="B18" s="42" t="s">
        <v>131</v>
      </c>
      <c r="C18" s="60" t="s">
        <v>225</v>
      </c>
      <c r="D18" s="35" t="s">
        <v>44</v>
      </c>
      <c r="E18" s="35" t="s">
        <v>63</v>
      </c>
      <c r="F18" s="35" t="s">
        <v>30</v>
      </c>
      <c r="G18" s="35" t="s">
        <v>32</v>
      </c>
      <c r="H18" s="43">
        <v>30</v>
      </c>
    </row>
    <row r="19" spans="1:8" ht="29.25" customHeight="1">
      <c r="A19" s="166"/>
      <c r="B19" s="47" t="s">
        <v>197</v>
      </c>
      <c r="C19" s="38" t="s">
        <v>198</v>
      </c>
      <c r="D19" s="39"/>
      <c r="E19" s="39"/>
      <c r="F19" s="39"/>
      <c r="G19" s="39"/>
      <c r="H19" s="151">
        <f>H20+H46+H74+H113+H124+H59+H130+H65+H146</f>
        <v>6514.55</v>
      </c>
    </row>
    <row r="20" spans="1:8" ht="41.25" customHeight="1">
      <c r="A20" s="166"/>
      <c r="B20" s="95" t="s">
        <v>89</v>
      </c>
      <c r="C20" s="96" t="s">
        <v>137</v>
      </c>
      <c r="D20" s="96"/>
      <c r="E20" s="96"/>
      <c r="F20" s="96"/>
      <c r="G20" s="96"/>
      <c r="H20" s="152">
        <f>H21+H26+H31+H41+H36</f>
        <v>3444.79857</v>
      </c>
    </row>
    <row r="21" spans="1:8" ht="78.75" customHeight="1">
      <c r="A21" s="166"/>
      <c r="B21" s="99" t="s">
        <v>88</v>
      </c>
      <c r="C21" s="90" t="s">
        <v>138</v>
      </c>
      <c r="D21" s="90"/>
      <c r="E21" s="90"/>
      <c r="F21" s="90"/>
      <c r="G21" s="90"/>
      <c r="H21" s="91">
        <f>H22</f>
        <v>465.245</v>
      </c>
    </row>
    <row r="22" spans="1:8" ht="31.5" customHeight="1">
      <c r="A22" s="166"/>
      <c r="B22" s="42" t="s">
        <v>12</v>
      </c>
      <c r="C22" s="35" t="s">
        <v>138</v>
      </c>
      <c r="D22" s="35" t="s">
        <v>48</v>
      </c>
      <c r="E22" s="35"/>
      <c r="F22" s="35"/>
      <c r="G22" s="35"/>
      <c r="H22" s="43">
        <f>H23</f>
        <v>465.245</v>
      </c>
    </row>
    <row r="23" spans="1:8" ht="41.25" customHeight="1">
      <c r="A23" s="166"/>
      <c r="B23" s="45" t="s">
        <v>214</v>
      </c>
      <c r="C23" s="35" t="s">
        <v>138</v>
      </c>
      <c r="D23" s="35" t="s">
        <v>48</v>
      </c>
      <c r="E23" s="35" t="s">
        <v>63</v>
      </c>
      <c r="F23" s="35"/>
      <c r="G23" s="35"/>
      <c r="H23" s="43">
        <f>H24</f>
        <v>465.245</v>
      </c>
    </row>
    <row r="24" spans="1:8" ht="30" customHeight="1">
      <c r="A24" s="166"/>
      <c r="B24" s="45" t="s">
        <v>199</v>
      </c>
      <c r="C24" s="35" t="s">
        <v>138</v>
      </c>
      <c r="D24" s="35" t="s">
        <v>48</v>
      </c>
      <c r="E24" s="35" t="s">
        <v>63</v>
      </c>
      <c r="F24" s="35" t="s">
        <v>25</v>
      </c>
      <c r="G24" s="35"/>
      <c r="H24" s="43">
        <f>H25</f>
        <v>465.245</v>
      </c>
    </row>
    <row r="25" spans="1:8" ht="121.5" customHeight="1">
      <c r="A25" s="166"/>
      <c r="B25" s="42" t="s">
        <v>15</v>
      </c>
      <c r="C25" s="35" t="s">
        <v>138</v>
      </c>
      <c r="D25" s="35" t="s">
        <v>48</v>
      </c>
      <c r="E25" s="35" t="s">
        <v>63</v>
      </c>
      <c r="F25" s="35" t="s">
        <v>25</v>
      </c>
      <c r="G25" s="35" t="s">
        <v>28</v>
      </c>
      <c r="H25" s="43">
        <v>465.245</v>
      </c>
    </row>
    <row r="26" spans="1:8" ht="77.25" customHeight="1">
      <c r="A26" s="166"/>
      <c r="B26" s="99" t="s">
        <v>93</v>
      </c>
      <c r="C26" s="90" t="s">
        <v>139</v>
      </c>
      <c r="D26" s="90"/>
      <c r="E26" s="90"/>
      <c r="F26" s="90"/>
      <c r="G26" s="90"/>
      <c r="H26" s="91">
        <f>H27</f>
        <v>44</v>
      </c>
    </row>
    <row r="27" spans="1:8" ht="33" customHeight="1">
      <c r="A27" s="166"/>
      <c r="B27" s="42" t="s">
        <v>12</v>
      </c>
      <c r="C27" s="35" t="s">
        <v>139</v>
      </c>
      <c r="D27" s="35" t="s">
        <v>48</v>
      </c>
      <c r="E27" s="35"/>
      <c r="F27" s="35"/>
      <c r="G27" s="35"/>
      <c r="H27" s="43">
        <f>H28</f>
        <v>44</v>
      </c>
    </row>
    <row r="28" spans="1:8" ht="45.75" customHeight="1">
      <c r="A28" s="166"/>
      <c r="B28" s="45" t="s">
        <v>214</v>
      </c>
      <c r="C28" s="35" t="s">
        <v>139</v>
      </c>
      <c r="D28" s="35" t="s">
        <v>48</v>
      </c>
      <c r="E28" s="35" t="s">
        <v>63</v>
      </c>
      <c r="F28" s="35"/>
      <c r="G28" s="35"/>
      <c r="H28" s="43">
        <f>H29</f>
        <v>44</v>
      </c>
    </row>
    <row r="29" spans="1:8" ht="28.5" customHeight="1">
      <c r="A29" s="166"/>
      <c r="B29" s="45" t="s">
        <v>199</v>
      </c>
      <c r="C29" s="35" t="s">
        <v>139</v>
      </c>
      <c r="D29" s="35" t="s">
        <v>48</v>
      </c>
      <c r="E29" s="35" t="s">
        <v>63</v>
      </c>
      <c r="F29" s="35" t="s">
        <v>25</v>
      </c>
      <c r="G29" s="35"/>
      <c r="H29" s="43">
        <f>H30</f>
        <v>44</v>
      </c>
    </row>
    <row r="30" spans="1:8" ht="121.5" customHeight="1">
      <c r="A30" s="166"/>
      <c r="B30" s="42" t="s">
        <v>15</v>
      </c>
      <c r="C30" s="35" t="s">
        <v>139</v>
      </c>
      <c r="D30" s="35" t="s">
        <v>48</v>
      </c>
      <c r="E30" s="35" t="s">
        <v>63</v>
      </c>
      <c r="F30" s="35" t="s">
        <v>25</v>
      </c>
      <c r="G30" s="35" t="s">
        <v>28</v>
      </c>
      <c r="H30" s="43">
        <v>44</v>
      </c>
    </row>
    <row r="31" spans="1:8" ht="99.75" customHeight="1">
      <c r="A31" s="166"/>
      <c r="B31" s="99" t="s">
        <v>94</v>
      </c>
      <c r="C31" s="90" t="s">
        <v>140</v>
      </c>
      <c r="D31" s="35"/>
      <c r="E31" s="35"/>
      <c r="F31" s="35"/>
      <c r="G31" s="35"/>
      <c r="H31" s="146">
        <f>H32</f>
        <v>17.72457</v>
      </c>
    </row>
    <row r="32" spans="1:8" ht="28.5" customHeight="1">
      <c r="A32" s="166"/>
      <c r="B32" s="42" t="s">
        <v>12</v>
      </c>
      <c r="C32" s="35" t="s">
        <v>140</v>
      </c>
      <c r="D32" s="35" t="s">
        <v>48</v>
      </c>
      <c r="E32" s="35"/>
      <c r="F32" s="35"/>
      <c r="G32" s="35"/>
      <c r="H32" s="147">
        <f>H33</f>
        <v>17.72457</v>
      </c>
    </row>
    <row r="33" spans="1:8" ht="53.25" customHeight="1">
      <c r="A33" s="166"/>
      <c r="B33" s="45" t="s">
        <v>214</v>
      </c>
      <c r="C33" s="35" t="s">
        <v>140</v>
      </c>
      <c r="D33" s="35" t="s">
        <v>48</v>
      </c>
      <c r="E33" s="35" t="s">
        <v>63</v>
      </c>
      <c r="F33" s="35"/>
      <c r="G33" s="35"/>
      <c r="H33" s="147">
        <f>H34</f>
        <v>17.72457</v>
      </c>
    </row>
    <row r="34" spans="1:8" ht="32.25" customHeight="1">
      <c r="A34" s="166"/>
      <c r="B34" s="45" t="s">
        <v>199</v>
      </c>
      <c r="C34" s="35" t="s">
        <v>140</v>
      </c>
      <c r="D34" s="35" t="s">
        <v>48</v>
      </c>
      <c r="E34" s="35" t="s">
        <v>63</v>
      </c>
      <c r="F34" s="35" t="s">
        <v>25</v>
      </c>
      <c r="G34" s="35"/>
      <c r="H34" s="147">
        <f>H35</f>
        <v>17.72457</v>
      </c>
    </row>
    <row r="35" spans="1:8" ht="115.5" customHeight="1">
      <c r="A35" s="166"/>
      <c r="B35" s="42" t="s">
        <v>15</v>
      </c>
      <c r="C35" s="35" t="s">
        <v>140</v>
      </c>
      <c r="D35" s="35" t="s">
        <v>48</v>
      </c>
      <c r="E35" s="35" t="s">
        <v>63</v>
      </c>
      <c r="F35" s="35" t="s">
        <v>25</v>
      </c>
      <c r="G35" s="35" t="s">
        <v>28</v>
      </c>
      <c r="H35" s="147">
        <v>17.72457</v>
      </c>
    </row>
    <row r="36" spans="1:8" ht="113.25" customHeight="1">
      <c r="A36" s="166"/>
      <c r="B36" s="89" t="s">
        <v>80</v>
      </c>
      <c r="C36" s="90" t="s">
        <v>141</v>
      </c>
      <c r="D36" s="35"/>
      <c r="E36" s="35"/>
      <c r="F36" s="35"/>
      <c r="G36" s="35"/>
      <c r="H36" s="91">
        <f>H37</f>
        <v>2883.352</v>
      </c>
    </row>
    <row r="37" spans="1:8" ht="30" customHeight="1">
      <c r="A37" s="166"/>
      <c r="B37" s="42" t="s">
        <v>12</v>
      </c>
      <c r="C37" s="35" t="s">
        <v>141</v>
      </c>
      <c r="D37" s="35" t="s">
        <v>48</v>
      </c>
      <c r="E37" s="35"/>
      <c r="F37" s="35"/>
      <c r="G37" s="35"/>
      <c r="H37" s="43">
        <f>H38</f>
        <v>2883.352</v>
      </c>
    </row>
    <row r="38" spans="1:8" ht="37.5">
      <c r="A38" s="166"/>
      <c r="B38" s="45" t="s">
        <v>214</v>
      </c>
      <c r="C38" s="35" t="s">
        <v>141</v>
      </c>
      <c r="D38" s="35" t="s">
        <v>48</v>
      </c>
      <c r="E38" s="35" t="s">
        <v>63</v>
      </c>
      <c r="F38" s="35"/>
      <c r="G38" s="35"/>
      <c r="H38" s="43">
        <f>H39</f>
        <v>2883.352</v>
      </c>
    </row>
    <row r="39" spans="1:8" ht="37.5" customHeight="1">
      <c r="A39" s="166"/>
      <c r="B39" s="45" t="s">
        <v>200</v>
      </c>
      <c r="C39" s="35" t="s">
        <v>141</v>
      </c>
      <c r="D39" s="35" t="s">
        <v>48</v>
      </c>
      <c r="E39" s="35" t="s">
        <v>63</v>
      </c>
      <c r="F39" s="35" t="s">
        <v>31</v>
      </c>
      <c r="G39" s="35"/>
      <c r="H39" s="43">
        <f>H40</f>
        <v>2883.352</v>
      </c>
    </row>
    <row r="40" spans="1:8" ht="45" customHeight="1">
      <c r="A40" s="166"/>
      <c r="B40" s="42" t="s">
        <v>39</v>
      </c>
      <c r="C40" s="35" t="s">
        <v>141</v>
      </c>
      <c r="D40" s="35" t="s">
        <v>48</v>
      </c>
      <c r="E40" s="35" t="s">
        <v>63</v>
      </c>
      <c r="F40" s="35" t="s">
        <v>31</v>
      </c>
      <c r="G40" s="35" t="s">
        <v>28</v>
      </c>
      <c r="H40" s="43">
        <v>2883.352</v>
      </c>
    </row>
    <row r="41" spans="1:8" ht="84.75" customHeight="1">
      <c r="A41" s="166"/>
      <c r="B41" s="99" t="s">
        <v>161</v>
      </c>
      <c r="C41" s="90" t="s">
        <v>160</v>
      </c>
      <c r="D41" s="90"/>
      <c r="E41" s="90"/>
      <c r="F41" s="90"/>
      <c r="G41" s="90"/>
      <c r="H41" s="91">
        <f>H42</f>
        <v>34.477</v>
      </c>
    </row>
    <row r="42" spans="1:8" ht="24.75" customHeight="1">
      <c r="A42" s="166"/>
      <c r="B42" s="42" t="s">
        <v>12</v>
      </c>
      <c r="C42" s="35" t="s">
        <v>160</v>
      </c>
      <c r="D42" s="35" t="s">
        <v>48</v>
      </c>
      <c r="E42" s="35"/>
      <c r="F42" s="35"/>
      <c r="G42" s="35"/>
      <c r="H42" s="43">
        <f>H43</f>
        <v>34.477</v>
      </c>
    </row>
    <row r="43" spans="1:8" ht="48.75" customHeight="1">
      <c r="A43" s="166"/>
      <c r="B43" s="45" t="s">
        <v>214</v>
      </c>
      <c r="C43" s="35" t="s">
        <v>160</v>
      </c>
      <c r="D43" s="35" t="s">
        <v>48</v>
      </c>
      <c r="E43" s="35" t="s">
        <v>63</v>
      </c>
      <c r="F43" s="35"/>
      <c r="G43" s="35"/>
      <c r="H43" s="43">
        <f>H44</f>
        <v>34.477</v>
      </c>
    </row>
    <row r="44" spans="1:8" ht="28.5" customHeight="1">
      <c r="A44" s="166"/>
      <c r="B44" s="45" t="s">
        <v>199</v>
      </c>
      <c r="C44" s="35" t="s">
        <v>160</v>
      </c>
      <c r="D44" s="35" t="s">
        <v>48</v>
      </c>
      <c r="E44" s="35" t="s">
        <v>63</v>
      </c>
      <c r="F44" s="35" t="s">
        <v>25</v>
      </c>
      <c r="G44" s="35"/>
      <c r="H44" s="43">
        <f>H45</f>
        <v>34.477</v>
      </c>
    </row>
    <row r="45" spans="1:8" ht="117.75" customHeight="1">
      <c r="A45" s="166"/>
      <c r="B45" s="42" t="s">
        <v>15</v>
      </c>
      <c r="C45" s="35" t="s">
        <v>160</v>
      </c>
      <c r="D45" s="35" t="s">
        <v>48</v>
      </c>
      <c r="E45" s="35" t="s">
        <v>63</v>
      </c>
      <c r="F45" s="35" t="s">
        <v>25</v>
      </c>
      <c r="G45" s="35" t="s">
        <v>28</v>
      </c>
      <c r="H45" s="43">
        <v>34.477</v>
      </c>
    </row>
    <row r="46" spans="1:8" ht="87" customHeight="1">
      <c r="A46" s="166"/>
      <c r="B46" s="100" t="s">
        <v>47</v>
      </c>
      <c r="C46" s="96" t="s">
        <v>127</v>
      </c>
      <c r="D46" s="35"/>
      <c r="E46" s="35"/>
      <c r="F46" s="35"/>
      <c r="G46" s="35"/>
      <c r="H46" s="97">
        <f>H47+H51+H55</f>
        <v>275.4</v>
      </c>
    </row>
    <row r="47" spans="1:8" ht="48" customHeight="1">
      <c r="A47" s="166"/>
      <c r="B47" s="42" t="s">
        <v>120</v>
      </c>
      <c r="C47" s="35" t="s">
        <v>127</v>
      </c>
      <c r="D47" s="35" t="s">
        <v>40</v>
      </c>
      <c r="E47" s="35"/>
      <c r="F47" s="35"/>
      <c r="G47" s="35"/>
      <c r="H47" s="43">
        <f>H48</f>
        <v>205.4</v>
      </c>
    </row>
    <row r="48" spans="1:8" ht="37.5" customHeight="1">
      <c r="A48" s="166"/>
      <c r="B48" s="45" t="s">
        <v>214</v>
      </c>
      <c r="C48" s="35" t="s">
        <v>127</v>
      </c>
      <c r="D48" s="35" t="s">
        <v>40</v>
      </c>
      <c r="E48" s="35" t="s">
        <v>63</v>
      </c>
      <c r="F48" s="35"/>
      <c r="G48" s="35"/>
      <c r="H48" s="43">
        <f>H49</f>
        <v>205.4</v>
      </c>
    </row>
    <row r="49" spans="1:8" ht="32.25" customHeight="1">
      <c r="A49" s="166"/>
      <c r="B49" s="45" t="s">
        <v>201</v>
      </c>
      <c r="C49" s="35" t="s">
        <v>127</v>
      </c>
      <c r="D49" s="35" t="s">
        <v>40</v>
      </c>
      <c r="E49" s="35" t="s">
        <v>63</v>
      </c>
      <c r="F49" s="35" t="s">
        <v>27</v>
      </c>
      <c r="G49" s="35"/>
      <c r="H49" s="43">
        <f>H50</f>
        <v>205.4</v>
      </c>
    </row>
    <row r="50" spans="1:8" ht="45.75" customHeight="1">
      <c r="A50" s="166"/>
      <c r="B50" s="45" t="s">
        <v>16</v>
      </c>
      <c r="C50" s="35" t="s">
        <v>127</v>
      </c>
      <c r="D50" s="35" t="s">
        <v>40</v>
      </c>
      <c r="E50" s="35" t="s">
        <v>63</v>
      </c>
      <c r="F50" s="35" t="s">
        <v>27</v>
      </c>
      <c r="G50" s="35" t="s">
        <v>30</v>
      </c>
      <c r="H50" s="43">
        <v>205.4</v>
      </c>
    </row>
    <row r="51" spans="1:8" ht="92.25" customHeight="1">
      <c r="A51" s="166"/>
      <c r="B51" s="42" t="s">
        <v>122</v>
      </c>
      <c r="C51" s="35" t="s">
        <v>127</v>
      </c>
      <c r="D51" s="35" t="s">
        <v>121</v>
      </c>
      <c r="E51" s="35"/>
      <c r="F51" s="35"/>
      <c r="G51" s="35"/>
      <c r="H51" s="43">
        <f>H52</f>
        <v>62</v>
      </c>
    </row>
    <row r="52" spans="1:8" ht="47.25" customHeight="1">
      <c r="A52" s="166"/>
      <c r="B52" s="45" t="s">
        <v>214</v>
      </c>
      <c r="C52" s="35" t="s">
        <v>127</v>
      </c>
      <c r="D52" s="35" t="s">
        <v>121</v>
      </c>
      <c r="E52" s="35" t="s">
        <v>63</v>
      </c>
      <c r="F52" s="35"/>
      <c r="G52" s="35"/>
      <c r="H52" s="43">
        <f>H53</f>
        <v>62</v>
      </c>
    </row>
    <row r="53" spans="1:8" ht="34.5" customHeight="1">
      <c r="A53" s="166"/>
      <c r="B53" s="45" t="s">
        <v>201</v>
      </c>
      <c r="C53" s="35" t="s">
        <v>127</v>
      </c>
      <c r="D53" s="35" t="s">
        <v>121</v>
      </c>
      <c r="E53" s="35" t="s">
        <v>63</v>
      </c>
      <c r="F53" s="35" t="s">
        <v>27</v>
      </c>
      <c r="G53" s="35"/>
      <c r="H53" s="43">
        <f>H54</f>
        <v>62</v>
      </c>
    </row>
    <row r="54" spans="1:8" ht="43.5" customHeight="1">
      <c r="A54" s="166"/>
      <c r="B54" s="45" t="s">
        <v>16</v>
      </c>
      <c r="C54" s="35" t="s">
        <v>127</v>
      </c>
      <c r="D54" s="35" t="s">
        <v>121</v>
      </c>
      <c r="E54" s="35" t="s">
        <v>63</v>
      </c>
      <c r="F54" s="35" t="s">
        <v>27</v>
      </c>
      <c r="G54" s="35" t="s">
        <v>30</v>
      </c>
      <c r="H54" s="43">
        <v>62</v>
      </c>
    </row>
    <row r="55" spans="1:8" ht="41.25" customHeight="1">
      <c r="A55" s="166"/>
      <c r="B55" s="42" t="s">
        <v>255</v>
      </c>
      <c r="C55" s="35" t="s">
        <v>127</v>
      </c>
      <c r="D55" s="35" t="s">
        <v>44</v>
      </c>
      <c r="E55" s="35"/>
      <c r="F55" s="35"/>
      <c r="G55" s="35"/>
      <c r="H55" s="43">
        <f>H56</f>
        <v>8</v>
      </c>
    </row>
    <row r="56" spans="1:8" ht="45" customHeight="1">
      <c r="A56" s="166"/>
      <c r="B56" s="45" t="s">
        <v>214</v>
      </c>
      <c r="C56" s="35" t="s">
        <v>127</v>
      </c>
      <c r="D56" s="35" t="s">
        <v>44</v>
      </c>
      <c r="E56" s="35" t="s">
        <v>63</v>
      </c>
      <c r="F56" s="35"/>
      <c r="G56" s="35"/>
      <c r="H56" s="43">
        <f>H57</f>
        <v>8</v>
      </c>
    </row>
    <row r="57" spans="1:8" ht="39.75" customHeight="1">
      <c r="A57" s="166"/>
      <c r="B57" s="45" t="s">
        <v>201</v>
      </c>
      <c r="C57" s="35" t="s">
        <v>127</v>
      </c>
      <c r="D57" s="35" t="s">
        <v>44</v>
      </c>
      <c r="E57" s="35" t="s">
        <v>63</v>
      </c>
      <c r="F57" s="35" t="s">
        <v>27</v>
      </c>
      <c r="G57" s="35"/>
      <c r="H57" s="43">
        <f>H58</f>
        <v>8</v>
      </c>
    </row>
    <row r="58" spans="1:8" ht="41.25" customHeight="1">
      <c r="A58" s="166"/>
      <c r="B58" s="45" t="s">
        <v>16</v>
      </c>
      <c r="C58" s="35" t="s">
        <v>127</v>
      </c>
      <c r="D58" s="35" t="s">
        <v>44</v>
      </c>
      <c r="E58" s="35" t="s">
        <v>63</v>
      </c>
      <c r="F58" s="35" t="s">
        <v>27</v>
      </c>
      <c r="G58" s="35" t="s">
        <v>30</v>
      </c>
      <c r="H58" s="43">
        <v>8</v>
      </c>
    </row>
    <row r="59" spans="1:8" ht="66" customHeight="1">
      <c r="A59" s="166"/>
      <c r="B59" s="33" t="s">
        <v>216</v>
      </c>
      <c r="C59" s="34" t="s">
        <v>228</v>
      </c>
      <c r="D59" s="34"/>
      <c r="E59" s="34"/>
      <c r="F59" s="34"/>
      <c r="G59" s="34"/>
      <c r="H59" s="36">
        <f>H60</f>
        <v>60</v>
      </c>
    </row>
    <row r="60" spans="1:8" ht="67.5" customHeight="1">
      <c r="A60" s="166"/>
      <c r="B60" s="45" t="s">
        <v>218</v>
      </c>
      <c r="C60" s="35" t="s">
        <v>219</v>
      </c>
      <c r="D60" s="35"/>
      <c r="E60" s="35"/>
      <c r="F60" s="35"/>
      <c r="G60" s="35"/>
      <c r="H60" s="43">
        <f>H61</f>
        <v>60</v>
      </c>
    </row>
    <row r="61" spans="1:8" ht="29.25" customHeight="1">
      <c r="A61" s="166"/>
      <c r="B61" s="42" t="s">
        <v>255</v>
      </c>
      <c r="C61" s="35" t="s">
        <v>219</v>
      </c>
      <c r="D61" s="35" t="s">
        <v>44</v>
      </c>
      <c r="E61" s="35"/>
      <c r="F61" s="35"/>
      <c r="G61" s="35"/>
      <c r="H61" s="43">
        <f>H62</f>
        <v>60</v>
      </c>
    </row>
    <row r="62" spans="1:8" ht="53.25" customHeight="1">
      <c r="A62" s="166"/>
      <c r="B62" s="45" t="s">
        <v>214</v>
      </c>
      <c r="C62" s="35" t="s">
        <v>219</v>
      </c>
      <c r="D62" s="35" t="s">
        <v>44</v>
      </c>
      <c r="E62" s="35" t="s">
        <v>63</v>
      </c>
      <c r="F62" s="35"/>
      <c r="G62" s="35"/>
      <c r="H62" s="43">
        <f>H63</f>
        <v>60</v>
      </c>
    </row>
    <row r="63" spans="1:8" ht="30" customHeight="1">
      <c r="A63" s="166"/>
      <c r="B63" s="45" t="s">
        <v>202</v>
      </c>
      <c r="C63" s="35" t="s">
        <v>219</v>
      </c>
      <c r="D63" s="35" t="s">
        <v>44</v>
      </c>
      <c r="E63" s="35" t="s">
        <v>63</v>
      </c>
      <c r="F63" s="35" t="s">
        <v>30</v>
      </c>
      <c r="G63" s="35"/>
      <c r="H63" s="43">
        <f>H64</f>
        <v>60</v>
      </c>
    </row>
    <row r="64" spans="1:8" ht="87" customHeight="1">
      <c r="A64" s="166"/>
      <c r="B64" s="45" t="s">
        <v>192</v>
      </c>
      <c r="C64" s="35" t="s">
        <v>219</v>
      </c>
      <c r="D64" s="35" t="s">
        <v>44</v>
      </c>
      <c r="E64" s="35" t="s">
        <v>63</v>
      </c>
      <c r="F64" s="35" t="s">
        <v>30</v>
      </c>
      <c r="G64" s="35" t="s">
        <v>193</v>
      </c>
      <c r="H64" s="43">
        <v>60</v>
      </c>
    </row>
    <row r="65" spans="1:8" ht="123" customHeight="1">
      <c r="A65" s="166"/>
      <c r="B65" s="41" t="s">
        <v>259</v>
      </c>
      <c r="C65" s="34" t="s">
        <v>260</v>
      </c>
      <c r="D65" s="34"/>
      <c r="E65" s="34"/>
      <c r="F65" s="34"/>
      <c r="G65" s="34"/>
      <c r="H65" s="93">
        <f>H66+H70</f>
        <v>20.450000000000003</v>
      </c>
    </row>
    <row r="66" spans="1:8" ht="53.25" customHeight="1">
      <c r="A66" s="166"/>
      <c r="B66" s="42" t="s">
        <v>120</v>
      </c>
      <c r="C66" s="35" t="s">
        <v>260</v>
      </c>
      <c r="D66" s="35" t="s">
        <v>40</v>
      </c>
      <c r="E66" s="35"/>
      <c r="F66" s="35"/>
      <c r="G66" s="35"/>
      <c r="H66" s="147">
        <f>H67</f>
        <v>15.71</v>
      </c>
    </row>
    <row r="67" spans="1:8" ht="45" customHeight="1">
      <c r="A67" s="166"/>
      <c r="B67" s="45" t="s">
        <v>214</v>
      </c>
      <c r="C67" s="35" t="s">
        <v>260</v>
      </c>
      <c r="D67" s="35" t="s">
        <v>40</v>
      </c>
      <c r="E67" s="35" t="s">
        <v>63</v>
      </c>
      <c r="F67" s="35"/>
      <c r="G67" s="35"/>
      <c r="H67" s="147">
        <f>H68</f>
        <v>15.71</v>
      </c>
    </row>
    <row r="68" spans="1:8" ht="48" customHeight="1">
      <c r="A68" s="166"/>
      <c r="B68" s="45" t="s">
        <v>199</v>
      </c>
      <c r="C68" s="35" t="s">
        <v>260</v>
      </c>
      <c r="D68" s="35" t="s">
        <v>40</v>
      </c>
      <c r="E68" s="35" t="s">
        <v>63</v>
      </c>
      <c r="F68" s="35" t="s">
        <v>25</v>
      </c>
      <c r="G68" s="35"/>
      <c r="H68" s="147">
        <f>H69</f>
        <v>15.71</v>
      </c>
    </row>
    <row r="69" spans="1:8" ht="129.75" customHeight="1">
      <c r="A69" s="166"/>
      <c r="B69" s="42" t="s">
        <v>15</v>
      </c>
      <c r="C69" s="35" t="s">
        <v>260</v>
      </c>
      <c r="D69" s="35" t="s">
        <v>40</v>
      </c>
      <c r="E69" s="35" t="s">
        <v>63</v>
      </c>
      <c r="F69" s="35" t="s">
        <v>25</v>
      </c>
      <c r="G69" s="35" t="s">
        <v>28</v>
      </c>
      <c r="H69" s="147">
        <v>15.71</v>
      </c>
    </row>
    <row r="70" spans="1:8" ht="105" customHeight="1">
      <c r="A70" s="166"/>
      <c r="B70" s="42" t="s">
        <v>195</v>
      </c>
      <c r="C70" s="35" t="s">
        <v>260</v>
      </c>
      <c r="D70" s="35" t="s">
        <v>121</v>
      </c>
      <c r="E70" s="35"/>
      <c r="F70" s="35"/>
      <c r="G70" s="35"/>
      <c r="H70" s="147">
        <f>H71</f>
        <v>4.74</v>
      </c>
    </row>
    <row r="71" spans="1:8" ht="49.5" customHeight="1">
      <c r="A71" s="166"/>
      <c r="B71" s="45" t="s">
        <v>214</v>
      </c>
      <c r="C71" s="35" t="s">
        <v>260</v>
      </c>
      <c r="D71" s="35" t="s">
        <v>121</v>
      </c>
      <c r="E71" s="35" t="s">
        <v>63</v>
      </c>
      <c r="F71" s="35"/>
      <c r="G71" s="35"/>
      <c r="H71" s="147">
        <f>H72</f>
        <v>4.74</v>
      </c>
    </row>
    <row r="72" spans="1:8" ht="45" customHeight="1">
      <c r="A72" s="166"/>
      <c r="B72" s="45" t="s">
        <v>199</v>
      </c>
      <c r="C72" s="35" t="s">
        <v>260</v>
      </c>
      <c r="D72" s="35" t="s">
        <v>121</v>
      </c>
      <c r="E72" s="35" t="s">
        <v>63</v>
      </c>
      <c r="F72" s="35" t="s">
        <v>25</v>
      </c>
      <c r="G72" s="35"/>
      <c r="H72" s="147">
        <f>H73</f>
        <v>4.74</v>
      </c>
    </row>
    <row r="73" spans="1:8" ht="115.5" customHeight="1">
      <c r="A73" s="166"/>
      <c r="B73" s="42" t="s">
        <v>15</v>
      </c>
      <c r="C73" s="35" t="s">
        <v>260</v>
      </c>
      <c r="D73" s="35" t="s">
        <v>121</v>
      </c>
      <c r="E73" s="35" t="s">
        <v>63</v>
      </c>
      <c r="F73" s="35" t="s">
        <v>25</v>
      </c>
      <c r="G73" s="35" t="s">
        <v>28</v>
      </c>
      <c r="H73" s="147">
        <v>4.74</v>
      </c>
    </row>
    <row r="74" spans="1:8" ht="63" customHeight="1">
      <c r="A74" s="166"/>
      <c r="B74" s="95" t="s">
        <v>51</v>
      </c>
      <c r="C74" s="96" t="s">
        <v>123</v>
      </c>
      <c r="D74" s="96"/>
      <c r="E74" s="96"/>
      <c r="F74" s="96"/>
      <c r="G74" s="96"/>
      <c r="H74" s="152">
        <f>H75+H84</f>
        <v>2073.22243</v>
      </c>
    </row>
    <row r="75" spans="1:8" ht="83.25" customHeight="1">
      <c r="A75" s="166"/>
      <c r="B75" s="89" t="s">
        <v>52</v>
      </c>
      <c r="C75" s="90" t="s">
        <v>119</v>
      </c>
      <c r="D75" s="90"/>
      <c r="E75" s="90"/>
      <c r="F75" s="90"/>
      <c r="G75" s="90"/>
      <c r="H75" s="91">
        <f>H76+H80</f>
        <v>744.744</v>
      </c>
    </row>
    <row r="76" spans="1:8" ht="40.5" customHeight="1">
      <c r="A76" s="166"/>
      <c r="B76" s="42" t="s">
        <v>120</v>
      </c>
      <c r="C76" s="35" t="s">
        <v>119</v>
      </c>
      <c r="D76" s="35" t="s">
        <v>40</v>
      </c>
      <c r="E76" s="35"/>
      <c r="F76" s="35"/>
      <c r="G76" s="35"/>
      <c r="H76" s="43">
        <f>H77</f>
        <v>572</v>
      </c>
    </row>
    <row r="77" spans="1:8" ht="39.75" customHeight="1">
      <c r="A77" s="166"/>
      <c r="B77" s="45" t="s">
        <v>214</v>
      </c>
      <c r="C77" s="35" t="s">
        <v>119</v>
      </c>
      <c r="D77" s="35" t="s">
        <v>40</v>
      </c>
      <c r="E77" s="35" t="s">
        <v>63</v>
      </c>
      <c r="F77" s="35"/>
      <c r="G77" s="35"/>
      <c r="H77" s="43">
        <f>H78</f>
        <v>572</v>
      </c>
    </row>
    <row r="78" spans="1:8" ht="30" customHeight="1">
      <c r="A78" s="166"/>
      <c r="B78" s="45" t="s">
        <v>199</v>
      </c>
      <c r="C78" s="35" t="s">
        <v>119</v>
      </c>
      <c r="D78" s="35" t="s">
        <v>40</v>
      </c>
      <c r="E78" s="35" t="s">
        <v>63</v>
      </c>
      <c r="F78" s="35" t="s">
        <v>25</v>
      </c>
      <c r="G78" s="35"/>
      <c r="H78" s="43">
        <f>H79</f>
        <v>572</v>
      </c>
    </row>
    <row r="79" spans="1:8" ht="78.75" customHeight="1">
      <c r="A79" s="166"/>
      <c r="B79" s="42" t="s">
        <v>26</v>
      </c>
      <c r="C79" s="35" t="s">
        <v>119</v>
      </c>
      <c r="D79" s="35" t="s">
        <v>40</v>
      </c>
      <c r="E79" s="35" t="s">
        <v>63</v>
      </c>
      <c r="F79" s="35" t="s">
        <v>25</v>
      </c>
      <c r="G79" s="35" t="s">
        <v>27</v>
      </c>
      <c r="H79" s="43">
        <v>572</v>
      </c>
    </row>
    <row r="80" spans="1:8" ht="102.75" customHeight="1">
      <c r="A80" s="166"/>
      <c r="B80" s="42" t="s">
        <v>122</v>
      </c>
      <c r="C80" s="35" t="s">
        <v>119</v>
      </c>
      <c r="D80" s="35" t="s">
        <v>121</v>
      </c>
      <c r="E80" s="35"/>
      <c r="F80" s="35"/>
      <c r="G80" s="35"/>
      <c r="H80" s="43">
        <f>H81</f>
        <v>172.744</v>
      </c>
    </row>
    <row r="81" spans="1:8" ht="46.5" customHeight="1">
      <c r="A81" s="166"/>
      <c r="B81" s="45" t="s">
        <v>214</v>
      </c>
      <c r="C81" s="35" t="s">
        <v>119</v>
      </c>
      <c r="D81" s="35" t="s">
        <v>121</v>
      </c>
      <c r="E81" s="35" t="s">
        <v>63</v>
      </c>
      <c r="F81" s="35"/>
      <c r="G81" s="35"/>
      <c r="H81" s="43">
        <f>H82</f>
        <v>172.744</v>
      </c>
    </row>
    <row r="82" spans="1:8" ht="30.75" customHeight="1">
      <c r="A82" s="166"/>
      <c r="B82" s="45" t="s">
        <v>199</v>
      </c>
      <c r="C82" s="35" t="s">
        <v>119</v>
      </c>
      <c r="D82" s="35" t="s">
        <v>121</v>
      </c>
      <c r="E82" s="35" t="s">
        <v>63</v>
      </c>
      <c r="F82" s="35" t="s">
        <v>25</v>
      </c>
      <c r="G82" s="35"/>
      <c r="H82" s="43">
        <f>H83</f>
        <v>172.744</v>
      </c>
    </row>
    <row r="83" spans="1:8" ht="87.75" customHeight="1">
      <c r="A83" s="166"/>
      <c r="B83" s="42" t="s">
        <v>26</v>
      </c>
      <c r="C83" s="35" t="s">
        <v>119</v>
      </c>
      <c r="D83" s="35" t="s">
        <v>121</v>
      </c>
      <c r="E83" s="35" t="s">
        <v>63</v>
      </c>
      <c r="F83" s="35" t="s">
        <v>25</v>
      </c>
      <c r="G83" s="35" t="s">
        <v>27</v>
      </c>
      <c r="H83" s="43">
        <v>172.744</v>
      </c>
    </row>
    <row r="84" spans="1:8" ht="54" customHeight="1">
      <c r="A84" s="166"/>
      <c r="B84" s="89" t="s">
        <v>53</v>
      </c>
      <c r="C84" s="90" t="s">
        <v>125</v>
      </c>
      <c r="D84" s="90"/>
      <c r="E84" s="90"/>
      <c r="F84" s="90"/>
      <c r="G84" s="90"/>
      <c r="H84" s="146">
        <f>H85+H89+H93+H97+H101+H105+H110</f>
        <v>1328.47843</v>
      </c>
    </row>
    <row r="85" spans="1:8" ht="53.25" customHeight="1">
      <c r="A85" s="166"/>
      <c r="B85" s="42" t="s">
        <v>120</v>
      </c>
      <c r="C85" s="35" t="s">
        <v>125</v>
      </c>
      <c r="D85" s="35" t="s">
        <v>40</v>
      </c>
      <c r="E85" s="35"/>
      <c r="F85" s="35"/>
      <c r="G85" s="35"/>
      <c r="H85" s="43">
        <f>H86</f>
        <v>801.363</v>
      </c>
    </row>
    <row r="86" spans="1:8" ht="41.25" customHeight="1">
      <c r="A86" s="166"/>
      <c r="B86" s="45" t="s">
        <v>214</v>
      </c>
      <c r="C86" s="35" t="s">
        <v>125</v>
      </c>
      <c r="D86" s="35" t="s">
        <v>40</v>
      </c>
      <c r="E86" s="35" t="s">
        <v>63</v>
      </c>
      <c r="F86" s="35"/>
      <c r="G86" s="35"/>
      <c r="H86" s="43">
        <f>H87</f>
        <v>801.363</v>
      </c>
    </row>
    <row r="87" spans="1:8" ht="33" customHeight="1">
      <c r="A87" s="166"/>
      <c r="B87" s="45" t="s">
        <v>199</v>
      </c>
      <c r="C87" s="35" t="s">
        <v>125</v>
      </c>
      <c r="D87" s="35" t="s">
        <v>40</v>
      </c>
      <c r="E87" s="35" t="s">
        <v>63</v>
      </c>
      <c r="F87" s="35" t="s">
        <v>25</v>
      </c>
      <c r="G87" s="35"/>
      <c r="H87" s="43">
        <f>H88</f>
        <v>801.363</v>
      </c>
    </row>
    <row r="88" spans="1:8" ht="119.25" customHeight="1">
      <c r="A88" s="166"/>
      <c r="B88" s="42" t="s">
        <v>15</v>
      </c>
      <c r="C88" s="35" t="s">
        <v>125</v>
      </c>
      <c r="D88" s="35" t="s">
        <v>40</v>
      </c>
      <c r="E88" s="35" t="s">
        <v>63</v>
      </c>
      <c r="F88" s="35" t="s">
        <v>25</v>
      </c>
      <c r="G88" s="35" t="s">
        <v>28</v>
      </c>
      <c r="H88" s="43">
        <v>801.363</v>
      </c>
    </row>
    <row r="89" spans="1:8" ht="54.75" customHeight="1">
      <c r="A89" s="166"/>
      <c r="B89" s="42" t="s">
        <v>122</v>
      </c>
      <c r="C89" s="35" t="s">
        <v>125</v>
      </c>
      <c r="D89" s="35" t="s">
        <v>121</v>
      </c>
      <c r="E89" s="35"/>
      <c r="F89" s="35"/>
      <c r="G89" s="35"/>
      <c r="H89" s="43">
        <f>H90</f>
        <v>242.04</v>
      </c>
    </row>
    <row r="90" spans="1:8" ht="52.5" customHeight="1">
      <c r="A90" s="166"/>
      <c r="B90" s="45" t="s">
        <v>214</v>
      </c>
      <c r="C90" s="35" t="s">
        <v>125</v>
      </c>
      <c r="D90" s="35" t="s">
        <v>121</v>
      </c>
      <c r="E90" s="35" t="s">
        <v>63</v>
      </c>
      <c r="F90" s="35"/>
      <c r="G90" s="35"/>
      <c r="H90" s="43">
        <f>H91</f>
        <v>242.04</v>
      </c>
    </row>
    <row r="91" spans="1:8" ht="30" customHeight="1">
      <c r="A91" s="166"/>
      <c r="B91" s="45" t="s">
        <v>199</v>
      </c>
      <c r="C91" s="35" t="s">
        <v>125</v>
      </c>
      <c r="D91" s="35" t="s">
        <v>121</v>
      </c>
      <c r="E91" s="35" t="s">
        <v>63</v>
      </c>
      <c r="F91" s="35" t="s">
        <v>25</v>
      </c>
      <c r="G91" s="35"/>
      <c r="H91" s="43">
        <f>H92</f>
        <v>242.04</v>
      </c>
    </row>
    <row r="92" spans="1:8" ht="112.5">
      <c r="A92" s="166"/>
      <c r="B92" s="42" t="s">
        <v>15</v>
      </c>
      <c r="C92" s="35" t="s">
        <v>125</v>
      </c>
      <c r="D92" s="35" t="s">
        <v>121</v>
      </c>
      <c r="E92" s="35" t="s">
        <v>63</v>
      </c>
      <c r="F92" s="35" t="s">
        <v>25</v>
      </c>
      <c r="G92" s="35" t="s">
        <v>28</v>
      </c>
      <c r="H92" s="43">
        <v>242.04</v>
      </c>
    </row>
    <row r="93" spans="1:8" ht="56.25">
      <c r="A93" s="166"/>
      <c r="B93" s="42" t="s">
        <v>41</v>
      </c>
      <c r="C93" s="35" t="s">
        <v>125</v>
      </c>
      <c r="D93" s="35" t="s">
        <v>43</v>
      </c>
      <c r="E93" s="35"/>
      <c r="F93" s="35"/>
      <c r="G93" s="35"/>
      <c r="H93" s="43">
        <f>H94</f>
        <v>67</v>
      </c>
    </row>
    <row r="94" spans="1:8" ht="37.5">
      <c r="A94" s="166"/>
      <c r="B94" s="45" t="s">
        <v>214</v>
      </c>
      <c r="C94" s="35" t="s">
        <v>125</v>
      </c>
      <c r="D94" s="35" t="s">
        <v>43</v>
      </c>
      <c r="E94" s="35" t="s">
        <v>63</v>
      </c>
      <c r="F94" s="35"/>
      <c r="G94" s="35"/>
      <c r="H94" s="43">
        <f>H95</f>
        <v>67</v>
      </c>
    </row>
    <row r="95" spans="1:8" ht="32.25" customHeight="1">
      <c r="A95" s="166"/>
      <c r="B95" s="45" t="s">
        <v>199</v>
      </c>
      <c r="C95" s="35" t="s">
        <v>125</v>
      </c>
      <c r="D95" s="35" t="s">
        <v>43</v>
      </c>
      <c r="E95" s="35" t="s">
        <v>63</v>
      </c>
      <c r="F95" s="35" t="s">
        <v>25</v>
      </c>
      <c r="G95" s="35"/>
      <c r="H95" s="43">
        <f>H96</f>
        <v>67</v>
      </c>
    </row>
    <row r="96" spans="1:8" ht="112.5">
      <c r="A96" s="166"/>
      <c r="B96" s="42" t="s">
        <v>15</v>
      </c>
      <c r="C96" s="35" t="s">
        <v>125</v>
      </c>
      <c r="D96" s="35" t="s">
        <v>43</v>
      </c>
      <c r="E96" s="35" t="s">
        <v>63</v>
      </c>
      <c r="F96" s="35" t="s">
        <v>25</v>
      </c>
      <c r="G96" s="35" t="s">
        <v>28</v>
      </c>
      <c r="H96" s="43">
        <v>67</v>
      </c>
    </row>
    <row r="97" spans="1:8" ht="18.75">
      <c r="A97" s="166"/>
      <c r="B97" s="42" t="s">
        <v>255</v>
      </c>
      <c r="C97" s="35" t="s">
        <v>125</v>
      </c>
      <c r="D97" s="35" t="s">
        <v>44</v>
      </c>
      <c r="E97" s="35"/>
      <c r="F97" s="35"/>
      <c r="G97" s="35"/>
      <c r="H97" s="147">
        <f>H98</f>
        <v>200.27543</v>
      </c>
    </row>
    <row r="98" spans="1:8" ht="37.5">
      <c r="A98" s="166"/>
      <c r="B98" s="45" t="s">
        <v>214</v>
      </c>
      <c r="C98" s="35" t="s">
        <v>125</v>
      </c>
      <c r="D98" s="35" t="s">
        <v>44</v>
      </c>
      <c r="E98" s="35" t="s">
        <v>63</v>
      </c>
      <c r="F98" s="35"/>
      <c r="G98" s="35"/>
      <c r="H98" s="147">
        <f>H99</f>
        <v>200.27543</v>
      </c>
    </row>
    <row r="99" spans="1:8" ht="38.25" customHeight="1">
      <c r="A99" s="166"/>
      <c r="B99" s="45" t="s">
        <v>199</v>
      </c>
      <c r="C99" s="35" t="s">
        <v>125</v>
      </c>
      <c r="D99" s="35" t="s">
        <v>44</v>
      </c>
      <c r="E99" s="35" t="s">
        <v>63</v>
      </c>
      <c r="F99" s="35" t="s">
        <v>25</v>
      </c>
      <c r="G99" s="35"/>
      <c r="H99" s="147">
        <f>H100</f>
        <v>200.27543</v>
      </c>
    </row>
    <row r="100" spans="1:8" ht="112.5">
      <c r="A100" s="166"/>
      <c r="B100" s="42" t="s">
        <v>15</v>
      </c>
      <c r="C100" s="35" t="s">
        <v>125</v>
      </c>
      <c r="D100" s="35" t="s">
        <v>44</v>
      </c>
      <c r="E100" s="35" t="s">
        <v>63</v>
      </c>
      <c r="F100" s="35" t="s">
        <v>25</v>
      </c>
      <c r="G100" s="35" t="s">
        <v>28</v>
      </c>
      <c r="H100" s="147">
        <f>243-17.72457-25</f>
        <v>200.27543</v>
      </c>
    </row>
    <row r="101" spans="1:8" ht="37.5">
      <c r="A101" s="166"/>
      <c r="B101" s="42" t="s">
        <v>42</v>
      </c>
      <c r="C101" s="35" t="s">
        <v>125</v>
      </c>
      <c r="D101" s="35" t="s">
        <v>45</v>
      </c>
      <c r="E101" s="35"/>
      <c r="F101" s="35"/>
      <c r="G101" s="35"/>
      <c r="H101" s="43">
        <f>H102</f>
        <v>6.3</v>
      </c>
    </row>
    <row r="102" spans="1:8" ht="37.5">
      <c r="A102" s="166"/>
      <c r="B102" s="45" t="s">
        <v>214</v>
      </c>
      <c r="C102" s="35" t="s">
        <v>125</v>
      </c>
      <c r="D102" s="35" t="s">
        <v>45</v>
      </c>
      <c r="E102" s="35" t="s">
        <v>63</v>
      </c>
      <c r="F102" s="35"/>
      <c r="G102" s="35"/>
      <c r="H102" s="43">
        <f>H103</f>
        <v>6.3</v>
      </c>
    </row>
    <row r="103" spans="1:8" ht="28.5" customHeight="1">
      <c r="A103" s="166"/>
      <c r="B103" s="45" t="s">
        <v>199</v>
      </c>
      <c r="C103" s="35" t="s">
        <v>125</v>
      </c>
      <c r="D103" s="35" t="s">
        <v>45</v>
      </c>
      <c r="E103" s="35" t="s">
        <v>63</v>
      </c>
      <c r="F103" s="35" t="s">
        <v>25</v>
      </c>
      <c r="G103" s="35"/>
      <c r="H103" s="43">
        <f>H104</f>
        <v>6.3</v>
      </c>
    </row>
    <row r="104" spans="1:8" ht="112.5">
      <c r="A104" s="166"/>
      <c r="B104" s="42" t="s">
        <v>15</v>
      </c>
      <c r="C104" s="35" t="s">
        <v>125</v>
      </c>
      <c r="D104" s="35" t="s">
        <v>45</v>
      </c>
      <c r="E104" s="35" t="s">
        <v>63</v>
      </c>
      <c r="F104" s="35" t="s">
        <v>25</v>
      </c>
      <c r="G104" s="35" t="s">
        <v>28</v>
      </c>
      <c r="H104" s="43">
        <v>6.3</v>
      </c>
    </row>
    <row r="105" spans="1:8" ht="32.25" customHeight="1">
      <c r="A105" s="166"/>
      <c r="B105" s="42" t="s">
        <v>85</v>
      </c>
      <c r="C105" s="35" t="s">
        <v>125</v>
      </c>
      <c r="D105" s="35" t="s">
        <v>46</v>
      </c>
      <c r="E105" s="35"/>
      <c r="F105" s="35"/>
      <c r="G105" s="35"/>
      <c r="H105" s="43">
        <f>H106</f>
        <v>3.5</v>
      </c>
    </row>
    <row r="106" spans="1:8" ht="37.5">
      <c r="A106" s="166"/>
      <c r="B106" s="45" t="s">
        <v>214</v>
      </c>
      <c r="C106" s="35" t="s">
        <v>125</v>
      </c>
      <c r="D106" s="35" t="s">
        <v>46</v>
      </c>
      <c r="E106" s="35" t="s">
        <v>63</v>
      </c>
      <c r="F106" s="35"/>
      <c r="G106" s="35"/>
      <c r="H106" s="43">
        <f>H107</f>
        <v>3.5</v>
      </c>
    </row>
    <row r="107" spans="1:8" ht="35.25" customHeight="1">
      <c r="A107" s="166"/>
      <c r="B107" s="45" t="s">
        <v>199</v>
      </c>
      <c r="C107" s="35" t="s">
        <v>125</v>
      </c>
      <c r="D107" s="35" t="s">
        <v>46</v>
      </c>
      <c r="E107" s="35" t="s">
        <v>63</v>
      </c>
      <c r="F107" s="35" t="s">
        <v>25</v>
      </c>
      <c r="G107" s="35"/>
      <c r="H107" s="43">
        <f>H108</f>
        <v>3.5</v>
      </c>
    </row>
    <row r="108" spans="1:8" ht="112.5">
      <c r="A108" s="166"/>
      <c r="B108" s="42" t="s">
        <v>15</v>
      </c>
      <c r="C108" s="35" t="s">
        <v>125</v>
      </c>
      <c r="D108" s="35" t="s">
        <v>46</v>
      </c>
      <c r="E108" s="35" t="s">
        <v>63</v>
      </c>
      <c r="F108" s="35" t="s">
        <v>25</v>
      </c>
      <c r="G108" s="35" t="s">
        <v>28</v>
      </c>
      <c r="H108" s="43">
        <v>3.5</v>
      </c>
    </row>
    <row r="109" spans="1:8" ht="32.25" customHeight="1">
      <c r="A109" s="166"/>
      <c r="B109" s="42" t="s">
        <v>86</v>
      </c>
      <c r="C109" s="35" t="s">
        <v>125</v>
      </c>
      <c r="D109" s="35" t="s">
        <v>87</v>
      </c>
      <c r="E109" s="35"/>
      <c r="F109" s="35"/>
      <c r="G109" s="35"/>
      <c r="H109" s="43">
        <f>H110</f>
        <v>8</v>
      </c>
    </row>
    <row r="110" spans="1:8" ht="37.5">
      <c r="A110" s="166"/>
      <c r="B110" s="45" t="s">
        <v>214</v>
      </c>
      <c r="C110" s="35" t="s">
        <v>125</v>
      </c>
      <c r="D110" s="35" t="s">
        <v>87</v>
      </c>
      <c r="E110" s="35" t="s">
        <v>63</v>
      </c>
      <c r="F110" s="35"/>
      <c r="G110" s="35"/>
      <c r="H110" s="43">
        <f>H111</f>
        <v>8</v>
      </c>
    </row>
    <row r="111" spans="1:8" ht="33.75" customHeight="1">
      <c r="A111" s="166"/>
      <c r="B111" s="45" t="s">
        <v>199</v>
      </c>
      <c r="C111" s="35" t="s">
        <v>125</v>
      </c>
      <c r="D111" s="35" t="s">
        <v>87</v>
      </c>
      <c r="E111" s="35" t="s">
        <v>63</v>
      </c>
      <c r="F111" s="35" t="s">
        <v>25</v>
      </c>
      <c r="G111" s="35"/>
      <c r="H111" s="43">
        <f>H112</f>
        <v>8</v>
      </c>
    </row>
    <row r="112" spans="1:8" ht="112.5">
      <c r="A112" s="166"/>
      <c r="B112" s="42" t="s">
        <v>15</v>
      </c>
      <c r="C112" s="35" t="s">
        <v>125</v>
      </c>
      <c r="D112" s="35" t="s">
        <v>87</v>
      </c>
      <c r="E112" s="35" t="s">
        <v>63</v>
      </c>
      <c r="F112" s="35" t="s">
        <v>25</v>
      </c>
      <c r="G112" s="35" t="s">
        <v>28</v>
      </c>
      <c r="H112" s="43">
        <v>8</v>
      </c>
    </row>
    <row r="113" spans="1:8" ht="54" customHeight="1">
      <c r="A113" s="166"/>
      <c r="B113" s="101" t="s">
        <v>132</v>
      </c>
      <c r="C113" s="96" t="s">
        <v>163</v>
      </c>
      <c r="D113" s="96"/>
      <c r="E113" s="96"/>
      <c r="F113" s="96"/>
      <c r="G113" s="96"/>
      <c r="H113" s="97">
        <f>H114+H119</f>
        <v>270.435</v>
      </c>
    </row>
    <row r="114" spans="1:8" ht="56.25">
      <c r="A114" s="166"/>
      <c r="B114" s="89" t="s">
        <v>133</v>
      </c>
      <c r="C114" s="90" t="s">
        <v>134</v>
      </c>
      <c r="D114" s="90"/>
      <c r="E114" s="90"/>
      <c r="F114" s="90"/>
      <c r="G114" s="90"/>
      <c r="H114" s="91">
        <f>H115</f>
        <v>230</v>
      </c>
    </row>
    <row r="115" spans="1:8" ht="75">
      <c r="A115" s="166"/>
      <c r="B115" s="42" t="s">
        <v>58</v>
      </c>
      <c r="C115" s="35" t="s">
        <v>134</v>
      </c>
      <c r="D115" s="35" t="s">
        <v>44</v>
      </c>
      <c r="E115" s="35"/>
      <c r="F115" s="35"/>
      <c r="G115" s="35"/>
      <c r="H115" s="43">
        <f>H116</f>
        <v>230</v>
      </c>
    </row>
    <row r="116" spans="1:8" ht="37.5">
      <c r="A116" s="166"/>
      <c r="B116" s="45" t="s">
        <v>214</v>
      </c>
      <c r="C116" s="35" t="s">
        <v>134</v>
      </c>
      <c r="D116" s="35" t="s">
        <v>44</v>
      </c>
      <c r="E116" s="35" t="s">
        <v>63</v>
      </c>
      <c r="F116" s="35"/>
      <c r="G116" s="35"/>
      <c r="H116" s="43">
        <f>H117</f>
        <v>230</v>
      </c>
    </row>
    <row r="117" spans="1:8" ht="33" customHeight="1">
      <c r="A117" s="166"/>
      <c r="B117" s="42" t="s">
        <v>196</v>
      </c>
      <c r="C117" s="35" t="s">
        <v>134</v>
      </c>
      <c r="D117" s="35" t="s">
        <v>44</v>
      </c>
      <c r="E117" s="35" t="s">
        <v>63</v>
      </c>
      <c r="F117" s="35" t="s">
        <v>190</v>
      </c>
      <c r="G117" s="35"/>
      <c r="H117" s="43">
        <f>H118</f>
        <v>230</v>
      </c>
    </row>
    <row r="118" spans="1:8" ht="27" customHeight="1">
      <c r="A118" s="166"/>
      <c r="B118" s="45" t="s">
        <v>191</v>
      </c>
      <c r="C118" s="35" t="s">
        <v>134</v>
      </c>
      <c r="D118" s="35" t="s">
        <v>44</v>
      </c>
      <c r="E118" s="35" t="s">
        <v>63</v>
      </c>
      <c r="F118" s="35" t="s">
        <v>190</v>
      </c>
      <c r="G118" s="35" t="s">
        <v>30</v>
      </c>
      <c r="H118" s="43">
        <v>230</v>
      </c>
    </row>
    <row r="119" spans="1:8" ht="27" customHeight="1">
      <c r="A119" s="166"/>
      <c r="B119" s="89" t="s">
        <v>226</v>
      </c>
      <c r="C119" s="90" t="s">
        <v>227</v>
      </c>
      <c r="D119" s="35"/>
      <c r="E119" s="35"/>
      <c r="F119" s="35"/>
      <c r="G119" s="35"/>
      <c r="H119" s="91">
        <f>H120</f>
        <v>40.435</v>
      </c>
    </row>
    <row r="120" spans="1:8" ht="45" customHeight="1">
      <c r="A120" s="166"/>
      <c r="B120" s="42" t="s">
        <v>255</v>
      </c>
      <c r="C120" s="35" t="s">
        <v>227</v>
      </c>
      <c r="D120" s="35" t="s">
        <v>44</v>
      </c>
      <c r="E120" s="35"/>
      <c r="F120" s="35"/>
      <c r="G120" s="35"/>
      <c r="H120" s="43">
        <f>H121</f>
        <v>40.435</v>
      </c>
    </row>
    <row r="121" spans="1:8" ht="49.5" customHeight="1">
      <c r="A121" s="166"/>
      <c r="B121" s="45" t="s">
        <v>214</v>
      </c>
      <c r="C121" s="35" t="s">
        <v>227</v>
      </c>
      <c r="D121" s="35" t="s">
        <v>44</v>
      </c>
      <c r="E121" s="35" t="s">
        <v>63</v>
      </c>
      <c r="F121" s="35"/>
      <c r="G121" s="35"/>
      <c r="H121" s="43">
        <f>H122</f>
        <v>40.435</v>
      </c>
    </row>
    <row r="122" spans="1:8" ht="36" customHeight="1">
      <c r="A122" s="166"/>
      <c r="B122" s="42" t="s">
        <v>196</v>
      </c>
      <c r="C122" s="35" t="s">
        <v>227</v>
      </c>
      <c r="D122" s="35" t="s">
        <v>44</v>
      </c>
      <c r="E122" s="35" t="s">
        <v>63</v>
      </c>
      <c r="F122" s="35" t="s">
        <v>190</v>
      </c>
      <c r="G122" s="35"/>
      <c r="H122" s="43">
        <f>H123</f>
        <v>40.435</v>
      </c>
    </row>
    <row r="123" spans="1:8" ht="38.25" customHeight="1">
      <c r="A123" s="166"/>
      <c r="B123" s="45" t="s">
        <v>191</v>
      </c>
      <c r="C123" s="35" t="s">
        <v>227</v>
      </c>
      <c r="D123" s="35" t="s">
        <v>44</v>
      </c>
      <c r="E123" s="35" t="s">
        <v>63</v>
      </c>
      <c r="F123" s="35" t="s">
        <v>190</v>
      </c>
      <c r="G123" s="35" t="s">
        <v>30</v>
      </c>
      <c r="H123" s="43">
        <v>40.435</v>
      </c>
    </row>
    <row r="124" spans="1:8" ht="49.5" customHeight="1">
      <c r="A124" s="166"/>
      <c r="B124" s="41" t="s">
        <v>79</v>
      </c>
      <c r="C124" s="34" t="s">
        <v>128</v>
      </c>
      <c r="D124" s="34"/>
      <c r="E124" s="34"/>
      <c r="F124" s="34"/>
      <c r="G124" s="34"/>
      <c r="H124" s="36">
        <f>H125</f>
        <v>215.244</v>
      </c>
    </row>
    <row r="125" spans="1:8" ht="42.75" customHeight="1">
      <c r="A125" s="166"/>
      <c r="B125" s="99" t="s">
        <v>54</v>
      </c>
      <c r="C125" s="90" t="s">
        <v>129</v>
      </c>
      <c r="D125" s="90"/>
      <c r="E125" s="90"/>
      <c r="F125" s="90"/>
      <c r="G125" s="90"/>
      <c r="H125" s="91">
        <f>H126</f>
        <v>215.244</v>
      </c>
    </row>
    <row r="126" spans="1:8" ht="75">
      <c r="A126" s="166"/>
      <c r="B126" s="45" t="s">
        <v>59</v>
      </c>
      <c r="C126" s="35" t="s">
        <v>129</v>
      </c>
      <c r="D126" s="35" t="s">
        <v>60</v>
      </c>
      <c r="E126" s="35"/>
      <c r="F126" s="35"/>
      <c r="G126" s="35"/>
      <c r="H126" s="43">
        <f>H127</f>
        <v>215.244</v>
      </c>
    </row>
    <row r="127" spans="1:8" ht="37.5">
      <c r="A127" s="166"/>
      <c r="B127" s="45" t="s">
        <v>214</v>
      </c>
      <c r="C127" s="35" t="s">
        <v>129</v>
      </c>
      <c r="D127" s="35" t="s">
        <v>60</v>
      </c>
      <c r="E127" s="35" t="s">
        <v>63</v>
      </c>
      <c r="F127" s="35"/>
      <c r="G127" s="35"/>
      <c r="H127" s="43">
        <f>H128</f>
        <v>215.244</v>
      </c>
    </row>
    <row r="128" spans="1:8" ht="40.5" customHeight="1">
      <c r="A128" s="166"/>
      <c r="B128" s="45" t="s">
        <v>203</v>
      </c>
      <c r="C128" s="35" t="s">
        <v>129</v>
      </c>
      <c r="D128" s="35" t="s">
        <v>60</v>
      </c>
      <c r="E128" s="35" t="s">
        <v>63</v>
      </c>
      <c r="F128" s="35" t="s">
        <v>32</v>
      </c>
      <c r="G128" s="35"/>
      <c r="H128" s="43">
        <f>H129</f>
        <v>215.244</v>
      </c>
    </row>
    <row r="129" spans="1:8" ht="29.25" customHeight="1">
      <c r="A129" s="166"/>
      <c r="B129" s="42" t="s">
        <v>18</v>
      </c>
      <c r="C129" s="35" t="s">
        <v>129</v>
      </c>
      <c r="D129" s="35" t="s">
        <v>60</v>
      </c>
      <c r="E129" s="35" t="s">
        <v>63</v>
      </c>
      <c r="F129" s="35" t="s">
        <v>32</v>
      </c>
      <c r="G129" s="35" t="s">
        <v>25</v>
      </c>
      <c r="H129" s="43">
        <v>215.244</v>
      </c>
    </row>
    <row r="130" spans="1:8" ht="52.5" customHeight="1">
      <c r="A130" s="166"/>
      <c r="B130" s="84" t="s">
        <v>150</v>
      </c>
      <c r="C130" s="34" t="s">
        <v>151</v>
      </c>
      <c r="D130" s="34"/>
      <c r="E130" s="34"/>
      <c r="F130" s="34"/>
      <c r="G130" s="34"/>
      <c r="H130" s="36">
        <f>H131+H136+H141</f>
        <v>30</v>
      </c>
    </row>
    <row r="131" spans="1:8" ht="66.75" customHeight="1">
      <c r="A131" s="166"/>
      <c r="B131" s="131" t="s">
        <v>152</v>
      </c>
      <c r="C131" s="92" t="s">
        <v>229</v>
      </c>
      <c r="D131" s="96"/>
      <c r="E131" s="96"/>
      <c r="F131" s="96"/>
      <c r="G131" s="96"/>
      <c r="H131" s="91">
        <f>H132</f>
        <v>10</v>
      </c>
    </row>
    <row r="132" spans="1:8" ht="29.25" customHeight="1">
      <c r="A132" s="166"/>
      <c r="B132" s="85" t="s">
        <v>154</v>
      </c>
      <c r="C132" s="60" t="s">
        <v>229</v>
      </c>
      <c r="D132" s="35" t="s">
        <v>155</v>
      </c>
      <c r="E132" s="35"/>
      <c r="F132" s="35"/>
      <c r="G132" s="35"/>
      <c r="H132" s="43">
        <f>H133</f>
        <v>10</v>
      </c>
    </row>
    <row r="133" spans="1:8" ht="60.75" customHeight="1">
      <c r="A133" s="166"/>
      <c r="B133" s="45" t="s">
        <v>214</v>
      </c>
      <c r="C133" s="60" t="s">
        <v>229</v>
      </c>
      <c r="D133" s="35" t="s">
        <v>155</v>
      </c>
      <c r="E133" s="35" t="s">
        <v>63</v>
      </c>
      <c r="F133" s="35"/>
      <c r="G133" s="35"/>
      <c r="H133" s="43">
        <f>H134</f>
        <v>10</v>
      </c>
    </row>
    <row r="134" spans="1:8" ht="29.25" customHeight="1">
      <c r="A134" s="166"/>
      <c r="B134" s="45" t="s">
        <v>199</v>
      </c>
      <c r="C134" s="60" t="s">
        <v>229</v>
      </c>
      <c r="D134" s="35" t="s">
        <v>155</v>
      </c>
      <c r="E134" s="35" t="s">
        <v>63</v>
      </c>
      <c r="F134" s="35" t="s">
        <v>25</v>
      </c>
      <c r="G134" s="35"/>
      <c r="H134" s="43">
        <f>H135</f>
        <v>10</v>
      </c>
    </row>
    <row r="135" spans="1:8" ht="29.25" customHeight="1">
      <c r="A135" s="166"/>
      <c r="B135" s="42" t="s">
        <v>230</v>
      </c>
      <c r="C135" s="60" t="s">
        <v>229</v>
      </c>
      <c r="D135" s="35" t="s">
        <v>155</v>
      </c>
      <c r="E135" s="35" t="s">
        <v>63</v>
      </c>
      <c r="F135" s="35" t="s">
        <v>25</v>
      </c>
      <c r="G135" s="35" t="s">
        <v>149</v>
      </c>
      <c r="H135" s="43">
        <v>10</v>
      </c>
    </row>
    <row r="136" spans="1:8" ht="54.75" customHeight="1">
      <c r="A136" s="166"/>
      <c r="B136" s="131" t="s">
        <v>156</v>
      </c>
      <c r="C136" s="92" t="s">
        <v>157</v>
      </c>
      <c r="D136" s="35"/>
      <c r="E136" s="35"/>
      <c r="F136" s="35"/>
      <c r="G136" s="35"/>
      <c r="H136" s="91">
        <f>H137</f>
        <v>10</v>
      </c>
    </row>
    <row r="137" spans="1:8" ht="29.25" customHeight="1">
      <c r="A137" s="166"/>
      <c r="B137" s="85" t="s">
        <v>154</v>
      </c>
      <c r="C137" s="60" t="s">
        <v>157</v>
      </c>
      <c r="D137" s="35" t="s">
        <v>155</v>
      </c>
      <c r="E137" s="35"/>
      <c r="F137" s="35"/>
      <c r="G137" s="35"/>
      <c r="H137" s="43">
        <f>H138</f>
        <v>10</v>
      </c>
    </row>
    <row r="138" spans="1:8" ht="55.5" customHeight="1">
      <c r="A138" s="166"/>
      <c r="B138" s="45" t="s">
        <v>214</v>
      </c>
      <c r="C138" s="60" t="s">
        <v>157</v>
      </c>
      <c r="D138" s="35" t="s">
        <v>155</v>
      </c>
      <c r="E138" s="35" t="s">
        <v>63</v>
      </c>
      <c r="F138" s="35"/>
      <c r="G138" s="35"/>
      <c r="H138" s="43">
        <f>H139</f>
        <v>10</v>
      </c>
    </row>
    <row r="139" spans="1:8" ht="29.25" customHeight="1">
      <c r="A139" s="166"/>
      <c r="B139" s="45" t="s">
        <v>199</v>
      </c>
      <c r="C139" s="60" t="s">
        <v>157</v>
      </c>
      <c r="D139" s="35" t="s">
        <v>155</v>
      </c>
      <c r="E139" s="35" t="s">
        <v>63</v>
      </c>
      <c r="F139" s="35" t="s">
        <v>25</v>
      </c>
      <c r="G139" s="35"/>
      <c r="H139" s="43">
        <f>H140</f>
        <v>10</v>
      </c>
    </row>
    <row r="140" spans="1:8" ht="29.25" customHeight="1">
      <c r="A140" s="166"/>
      <c r="B140" s="42" t="s">
        <v>230</v>
      </c>
      <c r="C140" s="60" t="s">
        <v>157</v>
      </c>
      <c r="D140" s="35" t="s">
        <v>155</v>
      </c>
      <c r="E140" s="35" t="s">
        <v>63</v>
      </c>
      <c r="F140" s="35" t="s">
        <v>25</v>
      </c>
      <c r="G140" s="35" t="s">
        <v>149</v>
      </c>
      <c r="H140" s="43">
        <v>10</v>
      </c>
    </row>
    <row r="141" spans="1:8" ht="69" customHeight="1">
      <c r="A141" s="166"/>
      <c r="B141" s="131" t="s">
        <v>158</v>
      </c>
      <c r="C141" s="90" t="s">
        <v>159</v>
      </c>
      <c r="D141" s="35"/>
      <c r="E141" s="35"/>
      <c r="F141" s="35"/>
      <c r="G141" s="35"/>
      <c r="H141" s="91">
        <f>H142</f>
        <v>10</v>
      </c>
    </row>
    <row r="142" spans="1:8" ht="29.25" customHeight="1">
      <c r="A142" s="166"/>
      <c r="B142" s="85" t="s">
        <v>154</v>
      </c>
      <c r="C142" s="35" t="s">
        <v>159</v>
      </c>
      <c r="D142" s="35" t="s">
        <v>155</v>
      </c>
      <c r="E142" s="35"/>
      <c r="F142" s="35"/>
      <c r="G142" s="35"/>
      <c r="H142" s="43">
        <f>H143</f>
        <v>10</v>
      </c>
    </row>
    <row r="143" spans="1:8" ht="51" customHeight="1">
      <c r="A143" s="166"/>
      <c r="B143" s="45" t="s">
        <v>214</v>
      </c>
      <c r="C143" s="35" t="s">
        <v>159</v>
      </c>
      <c r="D143" s="35" t="s">
        <v>155</v>
      </c>
      <c r="E143" s="35" t="s">
        <v>63</v>
      </c>
      <c r="F143" s="35"/>
      <c r="G143" s="35"/>
      <c r="H143" s="43">
        <f>H144</f>
        <v>10</v>
      </c>
    </row>
    <row r="144" spans="1:8" ht="29.25" customHeight="1">
      <c r="A144" s="166"/>
      <c r="B144" s="45" t="s">
        <v>199</v>
      </c>
      <c r="C144" s="35" t="s">
        <v>159</v>
      </c>
      <c r="D144" s="35" t="s">
        <v>155</v>
      </c>
      <c r="E144" s="35" t="s">
        <v>63</v>
      </c>
      <c r="F144" s="35" t="s">
        <v>25</v>
      </c>
      <c r="G144" s="35"/>
      <c r="H144" s="43">
        <f>H145</f>
        <v>10</v>
      </c>
    </row>
    <row r="145" spans="1:8" ht="29.25" customHeight="1">
      <c r="A145" s="166"/>
      <c r="B145" s="42" t="s">
        <v>230</v>
      </c>
      <c r="C145" s="35" t="s">
        <v>159</v>
      </c>
      <c r="D145" s="35" t="s">
        <v>155</v>
      </c>
      <c r="E145" s="35" t="s">
        <v>63</v>
      </c>
      <c r="F145" s="35" t="s">
        <v>25</v>
      </c>
      <c r="G145" s="35" t="s">
        <v>149</v>
      </c>
      <c r="H145" s="43">
        <v>10</v>
      </c>
    </row>
    <row r="146" spans="1:8" ht="84.75" customHeight="1">
      <c r="A146" s="166"/>
      <c r="B146" s="89" t="s">
        <v>278</v>
      </c>
      <c r="C146" s="90" t="s">
        <v>279</v>
      </c>
      <c r="D146" s="130"/>
      <c r="E146" s="130"/>
      <c r="F146" s="35"/>
      <c r="G146" s="35"/>
      <c r="H146" s="91">
        <f>H147</f>
        <v>125</v>
      </c>
    </row>
    <row r="147" spans="1:8" ht="51" customHeight="1">
      <c r="A147" s="166"/>
      <c r="B147" s="42" t="s">
        <v>255</v>
      </c>
      <c r="C147" s="35" t="s">
        <v>279</v>
      </c>
      <c r="D147" s="130" t="s">
        <v>44</v>
      </c>
      <c r="E147" s="130"/>
      <c r="F147" s="35"/>
      <c r="G147" s="35"/>
      <c r="H147" s="43">
        <f>H148</f>
        <v>125</v>
      </c>
    </row>
    <row r="148" spans="1:8" ht="43.5" customHeight="1">
      <c r="A148" s="166"/>
      <c r="B148" s="45" t="s">
        <v>214</v>
      </c>
      <c r="C148" s="35" t="s">
        <v>279</v>
      </c>
      <c r="D148" s="130" t="s">
        <v>44</v>
      </c>
      <c r="E148" s="130" t="s">
        <v>63</v>
      </c>
      <c r="F148" s="35"/>
      <c r="G148" s="35"/>
      <c r="H148" s="43">
        <f>H149</f>
        <v>125</v>
      </c>
    </row>
    <row r="149" spans="1:8" ht="29.25" customHeight="1">
      <c r="A149" s="166"/>
      <c r="B149" s="42" t="s">
        <v>274</v>
      </c>
      <c r="C149" s="35" t="s">
        <v>279</v>
      </c>
      <c r="D149" s="130" t="s">
        <v>44</v>
      </c>
      <c r="E149" s="130" t="s">
        <v>63</v>
      </c>
      <c r="F149" s="35" t="s">
        <v>28</v>
      </c>
      <c r="G149" s="35"/>
      <c r="H149" s="43">
        <f>H150</f>
        <v>125</v>
      </c>
    </row>
    <row r="150" spans="1:8" ht="51.75" customHeight="1">
      <c r="A150" s="166"/>
      <c r="B150" s="42" t="s">
        <v>280</v>
      </c>
      <c r="C150" s="35" t="s">
        <v>279</v>
      </c>
      <c r="D150" s="130" t="s">
        <v>44</v>
      </c>
      <c r="E150" s="130" t="s">
        <v>63</v>
      </c>
      <c r="F150" s="35" t="s">
        <v>28</v>
      </c>
      <c r="G150" s="35" t="s">
        <v>273</v>
      </c>
      <c r="H150" s="43">
        <v>125</v>
      </c>
    </row>
    <row r="151" spans="1:8" ht="18.75">
      <c r="A151" s="168"/>
      <c r="B151" s="55" t="s">
        <v>33</v>
      </c>
      <c r="C151" s="55"/>
      <c r="D151" s="55"/>
      <c r="E151" s="55"/>
      <c r="F151" s="19"/>
      <c r="G151" s="19"/>
      <c r="H151" s="129">
        <f>H12+H19</f>
        <v>6544.55</v>
      </c>
    </row>
  </sheetData>
  <sheetProtection/>
  <mergeCells count="11">
    <mergeCell ref="A12:A151"/>
    <mergeCell ref="A10:A11"/>
    <mergeCell ref="B10:B11"/>
    <mergeCell ref="C10:C11"/>
    <mergeCell ref="G10:G11"/>
    <mergeCell ref="A8:H8"/>
    <mergeCell ref="B1:H1"/>
    <mergeCell ref="H10:H11"/>
    <mergeCell ref="D10:D11"/>
    <mergeCell ref="E10:E11"/>
    <mergeCell ref="F10:F11"/>
  </mergeCells>
  <printOptions/>
  <pageMargins left="0.75" right="0.75" top="1" bottom="1" header="0.5" footer="0.5"/>
  <pageSetup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7"/>
  <sheetViews>
    <sheetView view="pageBreakPreview" zoomScale="85" zoomScaleSheetLayoutView="85" zoomScalePageLayoutView="0" workbookViewId="0" topLeftCell="A1">
      <selection activeCell="I6" sqref="I6"/>
    </sheetView>
  </sheetViews>
  <sheetFormatPr defaultColWidth="9.00390625" defaultRowHeight="12.75"/>
  <cols>
    <col min="1" max="1" width="9.25390625" style="0" customWidth="1"/>
    <col min="2" max="2" width="46.00390625" style="0" customWidth="1"/>
    <col min="3" max="3" width="19.00390625" style="0" customWidth="1"/>
    <col min="4" max="4" width="7.00390625" style="0" customWidth="1"/>
    <col min="5" max="5" width="10.375" style="0" customWidth="1"/>
    <col min="6" max="6" width="7.25390625" style="0" customWidth="1"/>
    <col min="7" max="7" width="6.125" style="0" customWidth="1"/>
    <col min="8" max="8" width="18.00390625" style="0" customWidth="1"/>
    <col min="9" max="9" width="16.25390625" style="0" customWidth="1"/>
  </cols>
  <sheetData>
    <row r="1" spans="1:9" ht="15">
      <c r="A1" s="3"/>
      <c r="B1" s="3"/>
      <c r="C1" s="3"/>
      <c r="D1" s="3"/>
      <c r="E1" s="3"/>
      <c r="F1" s="3"/>
      <c r="G1" s="3"/>
      <c r="H1" s="3"/>
      <c r="I1" s="1" t="s">
        <v>144</v>
      </c>
    </row>
    <row r="2" spans="1:9" ht="15">
      <c r="A2" s="3"/>
      <c r="B2" s="3"/>
      <c r="C2" s="3"/>
      <c r="D2" s="3"/>
      <c r="E2" s="3"/>
      <c r="F2" s="3"/>
      <c r="G2" s="3"/>
      <c r="H2" s="3"/>
      <c r="I2" s="1" t="s">
        <v>38</v>
      </c>
    </row>
    <row r="3" spans="1:9" ht="15">
      <c r="A3" s="3"/>
      <c r="B3" s="3"/>
      <c r="C3" s="3"/>
      <c r="D3" s="3"/>
      <c r="E3" s="3"/>
      <c r="F3" s="3"/>
      <c r="G3" s="3"/>
      <c r="H3" s="3"/>
      <c r="I3" s="1" t="s">
        <v>211</v>
      </c>
    </row>
    <row r="4" spans="1:9" ht="15">
      <c r="A4" s="3"/>
      <c r="B4" s="5"/>
      <c r="C4" s="3"/>
      <c r="D4" s="3"/>
      <c r="E4" s="3"/>
      <c r="F4" s="3"/>
      <c r="G4" s="3"/>
      <c r="H4" s="3"/>
      <c r="I4" s="1" t="s">
        <v>61</v>
      </c>
    </row>
    <row r="5" spans="1:9" ht="15">
      <c r="A5" s="3"/>
      <c r="B5" s="6"/>
      <c r="C5" s="3"/>
      <c r="D5" s="3"/>
      <c r="E5" s="3"/>
      <c r="F5" s="3"/>
      <c r="G5" s="3"/>
      <c r="H5" s="3"/>
      <c r="I5" s="1" t="s">
        <v>233</v>
      </c>
    </row>
    <row r="6" spans="1:9" ht="15">
      <c r="A6" s="3"/>
      <c r="B6" s="7"/>
      <c r="C6" s="3"/>
      <c r="D6" s="3"/>
      <c r="E6" s="3"/>
      <c r="F6" s="3"/>
      <c r="G6" s="3"/>
      <c r="H6" s="3"/>
      <c r="I6" s="1" t="s">
        <v>281</v>
      </c>
    </row>
    <row r="7" spans="1:9" ht="12.75">
      <c r="A7" s="3"/>
      <c r="B7" s="7"/>
      <c r="C7" s="3"/>
      <c r="D7" s="3"/>
      <c r="E7" s="3"/>
      <c r="F7" s="3"/>
      <c r="G7" s="5"/>
      <c r="H7" s="5"/>
      <c r="I7" s="3"/>
    </row>
    <row r="8" spans="1:9" ht="63.75" customHeight="1">
      <c r="A8" s="194" t="s">
        <v>240</v>
      </c>
      <c r="B8" s="194"/>
      <c r="C8" s="194"/>
      <c r="D8" s="194"/>
      <c r="E8" s="194"/>
      <c r="F8" s="194"/>
      <c r="G8" s="194"/>
      <c r="H8" s="194"/>
      <c r="I8" s="194"/>
    </row>
    <row r="9" spans="1:9" ht="12.75">
      <c r="A9" s="3"/>
      <c r="B9" s="9"/>
      <c r="C9" s="3"/>
      <c r="D9" s="3"/>
      <c r="E9" s="3"/>
      <c r="F9" s="3"/>
      <c r="G9" s="3"/>
      <c r="H9" s="3"/>
      <c r="I9" s="13" t="s">
        <v>9</v>
      </c>
    </row>
    <row r="10" spans="1:9" ht="25.5" customHeight="1">
      <c r="A10" s="188" t="s">
        <v>4</v>
      </c>
      <c r="B10" s="188" t="s">
        <v>19</v>
      </c>
      <c r="C10" s="189" t="s">
        <v>23</v>
      </c>
      <c r="D10" s="195" t="s">
        <v>24</v>
      </c>
      <c r="E10" s="196" t="s">
        <v>20</v>
      </c>
      <c r="F10" s="189" t="s">
        <v>21</v>
      </c>
      <c r="G10" s="189" t="s">
        <v>22</v>
      </c>
      <c r="H10" s="192" t="s">
        <v>136</v>
      </c>
      <c r="I10" s="193"/>
    </row>
    <row r="11" spans="1:9" ht="35.25" customHeight="1">
      <c r="A11" s="188"/>
      <c r="B11" s="188"/>
      <c r="C11" s="189"/>
      <c r="D11" s="195"/>
      <c r="E11" s="197"/>
      <c r="F11" s="189"/>
      <c r="G11" s="189"/>
      <c r="H11" s="80" t="s">
        <v>207</v>
      </c>
      <c r="I11" s="80" t="s">
        <v>236</v>
      </c>
    </row>
    <row r="12" spans="1:9" ht="100.5" customHeight="1">
      <c r="A12" s="166"/>
      <c r="B12" s="41" t="s">
        <v>220</v>
      </c>
      <c r="C12" s="59" t="s">
        <v>221</v>
      </c>
      <c r="D12" s="33"/>
      <c r="E12" s="33"/>
      <c r="F12" s="34"/>
      <c r="G12" s="34"/>
      <c r="H12" s="36">
        <f aca="true" t="shared" si="0" ref="H12:I17">H13</f>
        <v>30</v>
      </c>
      <c r="I12" s="36">
        <f t="shared" si="0"/>
        <v>30</v>
      </c>
    </row>
    <row r="13" spans="1:9" ht="68.25" customHeight="1">
      <c r="A13" s="166"/>
      <c r="B13" s="124" t="s">
        <v>222</v>
      </c>
      <c r="C13" s="125" t="s">
        <v>223</v>
      </c>
      <c r="D13" s="33"/>
      <c r="E13" s="33"/>
      <c r="F13" s="34"/>
      <c r="G13" s="34"/>
      <c r="H13" s="36">
        <f t="shared" si="0"/>
        <v>30</v>
      </c>
      <c r="I13" s="36">
        <f t="shared" si="0"/>
        <v>30</v>
      </c>
    </row>
    <row r="14" spans="1:9" ht="77.25" customHeight="1">
      <c r="A14" s="166"/>
      <c r="B14" s="126" t="s">
        <v>224</v>
      </c>
      <c r="C14" s="92" t="s">
        <v>225</v>
      </c>
      <c r="D14" s="33"/>
      <c r="E14" s="33"/>
      <c r="F14" s="34"/>
      <c r="G14" s="34"/>
      <c r="H14" s="36">
        <f t="shared" si="0"/>
        <v>30</v>
      </c>
      <c r="I14" s="36">
        <f t="shared" si="0"/>
        <v>30</v>
      </c>
    </row>
    <row r="15" spans="1:9" ht="58.5" customHeight="1">
      <c r="A15" s="166"/>
      <c r="B15" s="42" t="s">
        <v>255</v>
      </c>
      <c r="C15" s="60" t="s">
        <v>225</v>
      </c>
      <c r="D15" s="35" t="s">
        <v>44</v>
      </c>
      <c r="E15" s="33"/>
      <c r="F15" s="34"/>
      <c r="G15" s="34"/>
      <c r="H15" s="43">
        <f t="shared" si="0"/>
        <v>30</v>
      </c>
      <c r="I15" s="43">
        <f t="shared" si="0"/>
        <v>30</v>
      </c>
    </row>
    <row r="16" spans="1:9" ht="47.25" customHeight="1">
      <c r="A16" s="166"/>
      <c r="B16" s="45" t="s">
        <v>214</v>
      </c>
      <c r="C16" s="60" t="s">
        <v>225</v>
      </c>
      <c r="D16" s="35" t="s">
        <v>44</v>
      </c>
      <c r="E16" s="35" t="s">
        <v>63</v>
      </c>
      <c r="F16" s="34"/>
      <c r="G16" s="34"/>
      <c r="H16" s="43">
        <f t="shared" si="0"/>
        <v>30</v>
      </c>
      <c r="I16" s="43">
        <f t="shared" si="0"/>
        <v>30</v>
      </c>
    </row>
    <row r="17" spans="1:9" ht="39.75" customHeight="1">
      <c r="A17" s="166"/>
      <c r="B17" s="45" t="s">
        <v>202</v>
      </c>
      <c r="C17" s="60" t="s">
        <v>225</v>
      </c>
      <c r="D17" s="35" t="s">
        <v>44</v>
      </c>
      <c r="E17" s="35" t="s">
        <v>63</v>
      </c>
      <c r="F17" s="35" t="s">
        <v>30</v>
      </c>
      <c r="G17" s="35"/>
      <c r="H17" s="43">
        <f t="shared" si="0"/>
        <v>30</v>
      </c>
      <c r="I17" s="43">
        <f t="shared" si="0"/>
        <v>30</v>
      </c>
    </row>
    <row r="18" spans="1:9" ht="54.75" customHeight="1">
      <c r="A18" s="166"/>
      <c r="B18" s="42" t="s">
        <v>131</v>
      </c>
      <c r="C18" s="60" t="s">
        <v>225</v>
      </c>
      <c r="D18" s="35" t="s">
        <v>44</v>
      </c>
      <c r="E18" s="35" t="s">
        <v>63</v>
      </c>
      <c r="F18" s="35" t="s">
        <v>30</v>
      </c>
      <c r="G18" s="35" t="s">
        <v>32</v>
      </c>
      <c r="H18" s="43">
        <v>30</v>
      </c>
      <c r="I18" s="43">
        <v>30</v>
      </c>
    </row>
    <row r="19" spans="1:9" ht="45" customHeight="1">
      <c r="A19" s="166"/>
      <c r="B19" s="47" t="s">
        <v>197</v>
      </c>
      <c r="C19" s="38" t="s">
        <v>198</v>
      </c>
      <c r="D19" s="39"/>
      <c r="E19" s="39"/>
      <c r="F19" s="39"/>
      <c r="G19" s="39"/>
      <c r="H19" s="151">
        <f>H20+H46+H74+H113+H124+H59+H130+H65</f>
        <v>6433.15</v>
      </c>
      <c r="I19" s="151">
        <f>I20+I46+I74+I113+I124+I59+I130+I65</f>
        <v>6450.349999999999</v>
      </c>
    </row>
    <row r="20" spans="1:9" ht="48" customHeight="1">
      <c r="A20" s="166"/>
      <c r="B20" s="95" t="s">
        <v>89</v>
      </c>
      <c r="C20" s="96" t="s">
        <v>137</v>
      </c>
      <c r="D20" s="96"/>
      <c r="E20" s="96"/>
      <c r="F20" s="96"/>
      <c r="G20" s="96"/>
      <c r="H20" s="152">
        <f>H21+H26+H31+H41+H36</f>
        <v>3444.79857</v>
      </c>
      <c r="I20" s="152">
        <f>I21+I26+I31+I41+I36</f>
        <v>3444.79857</v>
      </c>
    </row>
    <row r="21" spans="1:9" ht="78.75" customHeight="1">
      <c r="A21" s="166"/>
      <c r="B21" s="99" t="s">
        <v>88</v>
      </c>
      <c r="C21" s="90" t="s">
        <v>138</v>
      </c>
      <c r="D21" s="90"/>
      <c r="E21" s="90"/>
      <c r="F21" s="90"/>
      <c r="G21" s="90"/>
      <c r="H21" s="91">
        <f aca="true" t="shared" si="1" ref="H21:I24">H22</f>
        <v>465.245</v>
      </c>
      <c r="I21" s="91">
        <f t="shared" si="1"/>
        <v>465.245</v>
      </c>
    </row>
    <row r="22" spans="1:9" ht="35.25" customHeight="1">
      <c r="A22" s="166"/>
      <c r="B22" s="42" t="s">
        <v>12</v>
      </c>
      <c r="C22" s="35" t="s">
        <v>138</v>
      </c>
      <c r="D22" s="35" t="s">
        <v>48</v>
      </c>
      <c r="E22" s="35"/>
      <c r="F22" s="35"/>
      <c r="G22" s="35"/>
      <c r="H22" s="43">
        <f t="shared" si="1"/>
        <v>465.245</v>
      </c>
      <c r="I22" s="43">
        <f t="shared" si="1"/>
        <v>465.245</v>
      </c>
    </row>
    <row r="23" spans="1:9" ht="18.75" customHeight="1">
      <c r="A23" s="166"/>
      <c r="B23" s="45" t="s">
        <v>214</v>
      </c>
      <c r="C23" s="35" t="s">
        <v>138</v>
      </c>
      <c r="D23" s="35" t="s">
        <v>48</v>
      </c>
      <c r="E23" s="35" t="s">
        <v>63</v>
      </c>
      <c r="F23" s="35"/>
      <c r="G23" s="35"/>
      <c r="H23" s="43">
        <f t="shared" si="1"/>
        <v>465.245</v>
      </c>
      <c r="I23" s="43">
        <f t="shared" si="1"/>
        <v>465.245</v>
      </c>
    </row>
    <row r="24" spans="1:9" ht="32.25" customHeight="1">
      <c r="A24" s="166"/>
      <c r="B24" s="45" t="s">
        <v>199</v>
      </c>
      <c r="C24" s="35" t="s">
        <v>138</v>
      </c>
      <c r="D24" s="35" t="s">
        <v>48</v>
      </c>
      <c r="E24" s="35" t="s">
        <v>63</v>
      </c>
      <c r="F24" s="35" t="s">
        <v>25</v>
      </c>
      <c r="G24" s="35"/>
      <c r="H24" s="43">
        <f t="shared" si="1"/>
        <v>465.245</v>
      </c>
      <c r="I24" s="43">
        <f t="shared" si="1"/>
        <v>465.245</v>
      </c>
    </row>
    <row r="25" spans="1:9" ht="34.5" customHeight="1">
      <c r="A25" s="166"/>
      <c r="B25" s="42" t="s">
        <v>15</v>
      </c>
      <c r="C25" s="35" t="s">
        <v>138</v>
      </c>
      <c r="D25" s="35" t="s">
        <v>48</v>
      </c>
      <c r="E25" s="35" t="s">
        <v>63</v>
      </c>
      <c r="F25" s="35" t="s">
        <v>25</v>
      </c>
      <c r="G25" s="35" t="s">
        <v>28</v>
      </c>
      <c r="H25" s="43">
        <v>465.245</v>
      </c>
      <c r="I25" s="43">
        <v>465.245</v>
      </c>
    </row>
    <row r="26" spans="1:9" ht="24" customHeight="1">
      <c r="A26" s="166"/>
      <c r="B26" s="99" t="s">
        <v>93</v>
      </c>
      <c r="C26" s="90" t="s">
        <v>139</v>
      </c>
      <c r="D26" s="90"/>
      <c r="E26" s="90"/>
      <c r="F26" s="90"/>
      <c r="G26" s="90"/>
      <c r="H26" s="91">
        <f aca="true" t="shared" si="2" ref="H26:I29">H27</f>
        <v>44</v>
      </c>
      <c r="I26" s="91">
        <f t="shared" si="2"/>
        <v>44</v>
      </c>
    </row>
    <row r="27" spans="1:9" ht="27" customHeight="1">
      <c r="A27" s="166"/>
      <c r="B27" s="42" t="s">
        <v>12</v>
      </c>
      <c r="C27" s="35" t="s">
        <v>139</v>
      </c>
      <c r="D27" s="35" t="s">
        <v>48</v>
      </c>
      <c r="E27" s="35"/>
      <c r="F27" s="35"/>
      <c r="G27" s="35"/>
      <c r="H27" s="43">
        <f t="shared" si="2"/>
        <v>44</v>
      </c>
      <c r="I27" s="43">
        <f t="shared" si="2"/>
        <v>44</v>
      </c>
    </row>
    <row r="28" spans="1:9" ht="46.5" customHeight="1">
      <c r="A28" s="166"/>
      <c r="B28" s="45" t="s">
        <v>214</v>
      </c>
      <c r="C28" s="35" t="s">
        <v>139</v>
      </c>
      <c r="D28" s="35" t="s">
        <v>48</v>
      </c>
      <c r="E28" s="35" t="s">
        <v>63</v>
      </c>
      <c r="F28" s="35"/>
      <c r="G28" s="35"/>
      <c r="H28" s="43">
        <f t="shared" si="2"/>
        <v>44</v>
      </c>
      <c r="I28" s="43">
        <f t="shared" si="2"/>
        <v>44</v>
      </c>
    </row>
    <row r="29" spans="1:9" ht="35.25" customHeight="1">
      <c r="A29" s="166"/>
      <c r="B29" s="45" t="s">
        <v>199</v>
      </c>
      <c r="C29" s="35" t="s">
        <v>139</v>
      </c>
      <c r="D29" s="35" t="s">
        <v>48</v>
      </c>
      <c r="E29" s="35" t="s">
        <v>63</v>
      </c>
      <c r="F29" s="35" t="s">
        <v>25</v>
      </c>
      <c r="G29" s="35"/>
      <c r="H29" s="43">
        <f t="shared" si="2"/>
        <v>44</v>
      </c>
      <c r="I29" s="43">
        <f t="shared" si="2"/>
        <v>44</v>
      </c>
    </row>
    <row r="30" spans="1:9" ht="73.5" customHeight="1">
      <c r="A30" s="166"/>
      <c r="B30" s="42" t="s">
        <v>15</v>
      </c>
      <c r="C30" s="35" t="s">
        <v>139</v>
      </c>
      <c r="D30" s="35" t="s">
        <v>48</v>
      </c>
      <c r="E30" s="35" t="s">
        <v>63</v>
      </c>
      <c r="F30" s="35" t="s">
        <v>25</v>
      </c>
      <c r="G30" s="35" t="s">
        <v>28</v>
      </c>
      <c r="H30" s="43">
        <v>44</v>
      </c>
      <c r="I30" s="43">
        <v>44</v>
      </c>
    </row>
    <row r="31" spans="1:9" ht="112.5" customHeight="1">
      <c r="A31" s="166"/>
      <c r="B31" s="99" t="s">
        <v>94</v>
      </c>
      <c r="C31" s="90" t="s">
        <v>140</v>
      </c>
      <c r="D31" s="35"/>
      <c r="E31" s="35"/>
      <c r="F31" s="35"/>
      <c r="G31" s="35"/>
      <c r="H31" s="146">
        <f aca="true" t="shared" si="3" ref="H31:I34">H32</f>
        <v>17.72457</v>
      </c>
      <c r="I31" s="146">
        <f t="shared" si="3"/>
        <v>17.72457</v>
      </c>
    </row>
    <row r="32" spans="1:9" ht="35.25" customHeight="1">
      <c r="A32" s="166"/>
      <c r="B32" s="42" t="s">
        <v>12</v>
      </c>
      <c r="C32" s="35" t="s">
        <v>140</v>
      </c>
      <c r="D32" s="35" t="s">
        <v>48</v>
      </c>
      <c r="E32" s="35"/>
      <c r="F32" s="35"/>
      <c r="G32" s="35"/>
      <c r="H32" s="147">
        <f t="shared" si="3"/>
        <v>17.72457</v>
      </c>
      <c r="I32" s="147">
        <f t="shared" si="3"/>
        <v>17.72457</v>
      </c>
    </row>
    <row r="33" spans="1:9" ht="54.75" customHeight="1">
      <c r="A33" s="166"/>
      <c r="B33" s="45" t="s">
        <v>214</v>
      </c>
      <c r="C33" s="35" t="s">
        <v>140</v>
      </c>
      <c r="D33" s="35" t="s">
        <v>48</v>
      </c>
      <c r="E33" s="35" t="s">
        <v>63</v>
      </c>
      <c r="F33" s="35"/>
      <c r="G33" s="35"/>
      <c r="H33" s="147">
        <f t="shared" si="3"/>
        <v>17.72457</v>
      </c>
      <c r="I33" s="147">
        <f t="shared" si="3"/>
        <v>17.72457</v>
      </c>
    </row>
    <row r="34" spans="1:9" ht="42" customHeight="1">
      <c r="A34" s="166"/>
      <c r="B34" s="45" t="s">
        <v>199</v>
      </c>
      <c r="C34" s="35" t="s">
        <v>140</v>
      </c>
      <c r="D34" s="35" t="s">
        <v>48</v>
      </c>
      <c r="E34" s="35" t="s">
        <v>63</v>
      </c>
      <c r="F34" s="35" t="s">
        <v>25</v>
      </c>
      <c r="G34" s="35"/>
      <c r="H34" s="147">
        <f t="shared" si="3"/>
        <v>17.72457</v>
      </c>
      <c r="I34" s="147">
        <f t="shared" si="3"/>
        <v>17.72457</v>
      </c>
    </row>
    <row r="35" spans="1:9" ht="137.25" customHeight="1">
      <c r="A35" s="166"/>
      <c r="B35" s="42" t="s">
        <v>15</v>
      </c>
      <c r="C35" s="35" t="s">
        <v>140</v>
      </c>
      <c r="D35" s="35" t="s">
        <v>48</v>
      </c>
      <c r="E35" s="35" t="s">
        <v>63</v>
      </c>
      <c r="F35" s="35" t="s">
        <v>25</v>
      </c>
      <c r="G35" s="35" t="s">
        <v>28</v>
      </c>
      <c r="H35" s="147">
        <v>17.72457</v>
      </c>
      <c r="I35" s="147">
        <v>17.72457</v>
      </c>
    </row>
    <row r="36" spans="1:9" ht="62.25" customHeight="1">
      <c r="A36" s="166"/>
      <c r="B36" s="89" t="s">
        <v>80</v>
      </c>
      <c r="C36" s="90" t="s">
        <v>141</v>
      </c>
      <c r="D36" s="35"/>
      <c r="E36" s="35"/>
      <c r="F36" s="35"/>
      <c r="G36" s="35"/>
      <c r="H36" s="91">
        <f aca="true" t="shared" si="4" ref="H36:I39">H37</f>
        <v>2883.352</v>
      </c>
      <c r="I36" s="91">
        <f t="shared" si="4"/>
        <v>2883.352</v>
      </c>
    </row>
    <row r="37" spans="1:9" ht="60.75" customHeight="1">
      <c r="A37" s="166"/>
      <c r="B37" s="42" t="s">
        <v>12</v>
      </c>
      <c r="C37" s="35" t="s">
        <v>141</v>
      </c>
      <c r="D37" s="35" t="s">
        <v>48</v>
      </c>
      <c r="E37" s="35"/>
      <c r="F37" s="35"/>
      <c r="G37" s="35"/>
      <c r="H37" s="43">
        <f t="shared" si="4"/>
        <v>2883.352</v>
      </c>
      <c r="I37" s="43">
        <f t="shared" si="4"/>
        <v>2883.352</v>
      </c>
    </row>
    <row r="38" spans="1:9" ht="55.5" customHeight="1">
      <c r="A38" s="166"/>
      <c r="B38" s="45" t="s">
        <v>214</v>
      </c>
      <c r="C38" s="35" t="s">
        <v>141</v>
      </c>
      <c r="D38" s="35" t="s">
        <v>48</v>
      </c>
      <c r="E38" s="35" t="s">
        <v>63</v>
      </c>
      <c r="F38" s="35"/>
      <c r="G38" s="35"/>
      <c r="H38" s="43">
        <f t="shared" si="4"/>
        <v>2883.352</v>
      </c>
      <c r="I38" s="43">
        <f t="shared" si="4"/>
        <v>2883.352</v>
      </c>
    </row>
    <row r="39" spans="1:9" ht="25.5" customHeight="1">
      <c r="A39" s="166"/>
      <c r="B39" s="45" t="s">
        <v>200</v>
      </c>
      <c r="C39" s="35" t="s">
        <v>141</v>
      </c>
      <c r="D39" s="35" t="s">
        <v>48</v>
      </c>
      <c r="E39" s="35" t="s">
        <v>63</v>
      </c>
      <c r="F39" s="35" t="s">
        <v>31</v>
      </c>
      <c r="G39" s="35"/>
      <c r="H39" s="43">
        <f t="shared" si="4"/>
        <v>2883.352</v>
      </c>
      <c r="I39" s="43">
        <f t="shared" si="4"/>
        <v>2883.352</v>
      </c>
    </row>
    <row r="40" spans="1:9" ht="40.5" customHeight="1">
      <c r="A40" s="166"/>
      <c r="B40" s="42" t="s">
        <v>39</v>
      </c>
      <c r="C40" s="35" t="s">
        <v>141</v>
      </c>
      <c r="D40" s="35" t="s">
        <v>48</v>
      </c>
      <c r="E40" s="35" t="s">
        <v>63</v>
      </c>
      <c r="F40" s="35" t="s">
        <v>31</v>
      </c>
      <c r="G40" s="35" t="s">
        <v>28</v>
      </c>
      <c r="H40" s="43">
        <v>2883.352</v>
      </c>
      <c r="I40" s="43">
        <v>2883.352</v>
      </c>
    </row>
    <row r="41" spans="1:9" ht="83.25" customHeight="1">
      <c r="A41" s="166"/>
      <c r="B41" s="99" t="s">
        <v>161</v>
      </c>
      <c r="C41" s="90" t="s">
        <v>160</v>
      </c>
      <c r="D41" s="90"/>
      <c r="E41" s="90"/>
      <c r="F41" s="90"/>
      <c r="G41" s="90"/>
      <c r="H41" s="91">
        <f aca="true" t="shared" si="5" ref="H41:I44">H42</f>
        <v>34.477</v>
      </c>
      <c r="I41" s="91">
        <f t="shared" si="5"/>
        <v>34.477</v>
      </c>
    </row>
    <row r="42" spans="1:9" ht="40.5" customHeight="1">
      <c r="A42" s="166"/>
      <c r="B42" s="42" t="s">
        <v>12</v>
      </c>
      <c r="C42" s="35" t="s">
        <v>160</v>
      </c>
      <c r="D42" s="35" t="s">
        <v>48</v>
      </c>
      <c r="E42" s="35"/>
      <c r="F42" s="35"/>
      <c r="G42" s="35"/>
      <c r="H42" s="43">
        <f t="shared" si="5"/>
        <v>34.477</v>
      </c>
      <c r="I42" s="43">
        <f t="shared" si="5"/>
        <v>34.477</v>
      </c>
    </row>
    <row r="43" spans="1:9" ht="40.5" customHeight="1">
      <c r="A43" s="166"/>
      <c r="B43" s="45" t="s">
        <v>214</v>
      </c>
      <c r="C43" s="35" t="s">
        <v>160</v>
      </c>
      <c r="D43" s="35" t="s">
        <v>48</v>
      </c>
      <c r="E43" s="35" t="s">
        <v>63</v>
      </c>
      <c r="F43" s="35"/>
      <c r="G43" s="35"/>
      <c r="H43" s="43">
        <f t="shared" si="5"/>
        <v>34.477</v>
      </c>
      <c r="I43" s="43">
        <f t="shared" si="5"/>
        <v>34.477</v>
      </c>
    </row>
    <row r="44" spans="1:9" ht="40.5" customHeight="1">
      <c r="A44" s="166"/>
      <c r="B44" s="45" t="s">
        <v>199</v>
      </c>
      <c r="C44" s="35" t="s">
        <v>160</v>
      </c>
      <c r="D44" s="35" t="s">
        <v>48</v>
      </c>
      <c r="E44" s="35" t="s">
        <v>63</v>
      </c>
      <c r="F44" s="35" t="s">
        <v>25</v>
      </c>
      <c r="G44" s="35"/>
      <c r="H44" s="43">
        <f t="shared" si="5"/>
        <v>34.477</v>
      </c>
      <c r="I44" s="43">
        <f t="shared" si="5"/>
        <v>34.477</v>
      </c>
    </row>
    <row r="45" spans="1:9" ht="40.5" customHeight="1">
      <c r="A45" s="166"/>
      <c r="B45" s="42" t="s">
        <v>15</v>
      </c>
      <c r="C45" s="35" t="s">
        <v>160</v>
      </c>
      <c r="D45" s="35" t="s">
        <v>48</v>
      </c>
      <c r="E45" s="35" t="s">
        <v>63</v>
      </c>
      <c r="F45" s="35" t="s">
        <v>25</v>
      </c>
      <c r="G45" s="35" t="s">
        <v>28</v>
      </c>
      <c r="H45" s="43">
        <v>34.477</v>
      </c>
      <c r="I45" s="43">
        <v>34.477</v>
      </c>
    </row>
    <row r="46" spans="1:9" ht="40.5" customHeight="1">
      <c r="A46" s="166"/>
      <c r="B46" s="100" t="s">
        <v>47</v>
      </c>
      <c r="C46" s="96" t="s">
        <v>127</v>
      </c>
      <c r="D46" s="35"/>
      <c r="E46" s="35"/>
      <c r="F46" s="35"/>
      <c r="G46" s="35"/>
      <c r="H46" s="97">
        <f>H47+H51+H55</f>
        <v>275.4</v>
      </c>
      <c r="I46" s="97">
        <f>I47+I51+I55</f>
        <v>275.4</v>
      </c>
    </row>
    <row r="47" spans="1:9" ht="40.5" customHeight="1">
      <c r="A47" s="166"/>
      <c r="B47" s="42" t="s">
        <v>120</v>
      </c>
      <c r="C47" s="35" t="s">
        <v>127</v>
      </c>
      <c r="D47" s="35" t="s">
        <v>40</v>
      </c>
      <c r="E47" s="35"/>
      <c r="F47" s="35"/>
      <c r="G47" s="35"/>
      <c r="H47" s="43">
        <f aca="true" t="shared" si="6" ref="H47:I49">H48</f>
        <v>205.4</v>
      </c>
      <c r="I47" s="43">
        <f t="shared" si="6"/>
        <v>205.4</v>
      </c>
    </row>
    <row r="48" spans="1:9" ht="40.5" customHeight="1">
      <c r="A48" s="166"/>
      <c r="B48" s="45" t="s">
        <v>214</v>
      </c>
      <c r="C48" s="35" t="s">
        <v>127</v>
      </c>
      <c r="D48" s="35" t="s">
        <v>40</v>
      </c>
      <c r="E48" s="35" t="s">
        <v>63</v>
      </c>
      <c r="F48" s="35"/>
      <c r="G48" s="35"/>
      <c r="H48" s="43">
        <f t="shared" si="6"/>
        <v>205.4</v>
      </c>
      <c r="I48" s="43">
        <f t="shared" si="6"/>
        <v>205.4</v>
      </c>
    </row>
    <row r="49" spans="1:9" ht="40.5" customHeight="1">
      <c r="A49" s="166"/>
      <c r="B49" s="45" t="s">
        <v>201</v>
      </c>
      <c r="C49" s="35" t="s">
        <v>127</v>
      </c>
      <c r="D49" s="35" t="s">
        <v>40</v>
      </c>
      <c r="E49" s="35" t="s">
        <v>63</v>
      </c>
      <c r="F49" s="35" t="s">
        <v>27</v>
      </c>
      <c r="G49" s="35"/>
      <c r="H49" s="43">
        <f t="shared" si="6"/>
        <v>205.4</v>
      </c>
      <c r="I49" s="43">
        <f t="shared" si="6"/>
        <v>205.4</v>
      </c>
    </row>
    <row r="50" spans="1:9" ht="40.5" customHeight="1">
      <c r="A50" s="166"/>
      <c r="B50" s="45" t="s">
        <v>16</v>
      </c>
      <c r="C50" s="35" t="s">
        <v>127</v>
      </c>
      <c r="D50" s="35" t="s">
        <v>40</v>
      </c>
      <c r="E50" s="35" t="s">
        <v>63</v>
      </c>
      <c r="F50" s="35" t="s">
        <v>27</v>
      </c>
      <c r="G50" s="35" t="s">
        <v>30</v>
      </c>
      <c r="H50" s="43">
        <v>205.4</v>
      </c>
      <c r="I50" s="43">
        <v>205.4</v>
      </c>
    </row>
    <row r="51" spans="1:9" ht="40.5" customHeight="1">
      <c r="A51" s="166"/>
      <c r="B51" s="42" t="s">
        <v>122</v>
      </c>
      <c r="C51" s="35" t="s">
        <v>127</v>
      </c>
      <c r="D51" s="35" t="s">
        <v>121</v>
      </c>
      <c r="E51" s="35"/>
      <c r="F51" s="35"/>
      <c r="G51" s="35"/>
      <c r="H51" s="43">
        <f aca="true" t="shared" si="7" ref="H51:I53">H52</f>
        <v>62</v>
      </c>
      <c r="I51" s="43">
        <f t="shared" si="7"/>
        <v>62</v>
      </c>
    </row>
    <row r="52" spans="1:9" ht="40.5" customHeight="1">
      <c r="A52" s="166"/>
      <c r="B52" s="45" t="s">
        <v>214</v>
      </c>
      <c r="C52" s="35" t="s">
        <v>127</v>
      </c>
      <c r="D52" s="35" t="s">
        <v>121</v>
      </c>
      <c r="E52" s="35" t="s">
        <v>63</v>
      </c>
      <c r="F52" s="35"/>
      <c r="G52" s="35"/>
      <c r="H52" s="43">
        <f t="shared" si="7"/>
        <v>62</v>
      </c>
      <c r="I52" s="43">
        <f t="shared" si="7"/>
        <v>62</v>
      </c>
    </row>
    <row r="53" spans="1:9" ht="28.5" customHeight="1">
      <c r="A53" s="166"/>
      <c r="B53" s="45" t="s">
        <v>201</v>
      </c>
      <c r="C53" s="35" t="s">
        <v>127</v>
      </c>
      <c r="D53" s="35" t="s">
        <v>121</v>
      </c>
      <c r="E53" s="35" t="s">
        <v>63</v>
      </c>
      <c r="F53" s="35" t="s">
        <v>27</v>
      </c>
      <c r="G53" s="35"/>
      <c r="H53" s="43">
        <f t="shared" si="7"/>
        <v>62</v>
      </c>
      <c r="I53" s="43">
        <f t="shared" si="7"/>
        <v>62</v>
      </c>
    </row>
    <row r="54" spans="1:9" ht="42.75" customHeight="1">
      <c r="A54" s="166"/>
      <c r="B54" s="45" t="s">
        <v>16</v>
      </c>
      <c r="C54" s="35" t="s">
        <v>127</v>
      </c>
      <c r="D54" s="35" t="s">
        <v>121</v>
      </c>
      <c r="E54" s="35" t="s">
        <v>63</v>
      </c>
      <c r="F54" s="35" t="s">
        <v>27</v>
      </c>
      <c r="G54" s="35" t="s">
        <v>30</v>
      </c>
      <c r="H54" s="43">
        <v>62</v>
      </c>
      <c r="I54" s="43">
        <v>62</v>
      </c>
    </row>
    <row r="55" spans="1:9" ht="42.75" customHeight="1">
      <c r="A55" s="166"/>
      <c r="B55" s="42" t="s">
        <v>255</v>
      </c>
      <c r="C55" s="35" t="s">
        <v>127</v>
      </c>
      <c r="D55" s="35" t="s">
        <v>44</v>
      </c>
      <c r="E55" s="35"/>
      <c r="F55" s="35"/>
      <c r="G55" s="35"/>
      <c r="H55" s="43">
        <f aca="true" t="shared" si="8" ref="H55:I57">H56</f>
        <v>8</v>
      </c>
      <c r="I55" s="43">
        <f t="shared" si="8"/>
        <v>8</v>
      </c>
    </row>
    <row r="56" spans="1:9" ht="42.75" customHeight="1">
      <c r="A56" s="166"/>
      <c r="B56" s="45" t="s">
        <v>214</v>
      </c>
      <c r="C56" s="35" t="s">
        <v>127</v>
      </c>
      <c r="D56" s="35" t="s">
        <v>44</v>
      </c>
      <c r="E56" s="35" t="s">
        <v>63</v>
      </c>
      <c r="F56" s="35"/>
      <c r="G56" s="35"/>
      <c r="H56" s="43">
        <f t="shared" si="8"/>
        <v>8</v>
      </c>
      <c r="I56" s="43">
        <f t="shared" si="8"/>
        <v>8</v>
      </c>
    </row>
    <row r="57" spans="1:9" ht="42.75" customHeight="1">
      <c r="A57" s="166"/>
      <c r="B57" s="45" t="s">
        <v>201</v>
      </c>
      <c r="C57" s="35" t="s">
        <v>127</v>
      </c>
      <c r="D57" s="35" t="s">
        <v>44</v>
      </c>
      <c r="E57" s="35" t="s">
        <v>63</v>
      </c>
      <c r="F57" s="35" t="s">
        <v>27</v>
      </c>
      <c r="G57" s="35"/>
      <c r="H57" s="43">
        <f t="shared" si="8"/>
        <v>8</v>
      </c>
      <c r="I57" s="43">
        <f t="shared" si="8"/>
        <v>8</v>
      </c>
    </row>
    <row r="58" spans="1:9" ht="42.75" customHeight="1">
      <c r="A58" s="166"/>
      <c r="B58" s="45" t="s">
        <v>16</v>
      </c>
      <c r="C58" s="35" t="s">
        <v>127</v>
      </c>
      <c r="D58" s="35" t="s">
        <v>44</v>
      </c>
      <c r="E58" s="35" t="s">
        <v>63</v>
      </c>
      <c r="F58" s="35" t="s">
        <v>27</v>
      </c>
      <c r="G58" s="35" t="s">
        <v>30</v>
      </c>
      <c r="H58" s="43">
        <v>8</v>
      </c>
      <c r="I58" s="43">
        <v>8</v>
      </c>
    </row>
    <row r="59" spans="1:9" ht="65.25" customHeight="1">
      <c r="A59" s="166"/>
      <c r="B59" s="33" t="s">
        <v>216</v>
      </c>
      <c r="C59" s="34" t="s">
        <v>228</v>
      </c>
      <c r="D59" s="34"/>
      <c r="E59" s="34"/>
      <c r="F59" s="34"/>
      <c r="G59" s="34"/>
      <c r="H59" s="36">
        <f aca="true" t="shared" si="9" ref="H59:I63">H60</f>
        <v>60</v>
      </c>
      <c r="I59" s="36">
        <f t="shared" si="9"/>
        <v>60</v>
      </c>
    </row>
    <row r="60" spans="1:9" ht="63" customHeight="1">
      <c r="A60" s="166"/>
      <c r="B60" s="45" t="s">
        <v>218</v>
      </c>
      <c r="C60" s="35" t="s">
        <v>219</v>
      </c>
      <c r="D60" s="35"/>
      <c r="E60" s="35"/>
      <c r="F60" s="35"/>
      <c r="G60" s="35"/>
      <c r="H60" s="43">
        <f t="shared" si="9"/>
        <v>60</v>
      </c>
      <c r="I60" s="43">
        <f t="shared" si="9"/>
        <v>60</v>
      </c>
    </row>
    <row r="61" spans="1:9" ht="39.75" customHeight="1">
      <c r="A61" s="166"/>
      <c r="B61" s="42" t="s">
        <v>255</v>
      </c>
      <c r="C61" s="35" t="s">
        <v>219</v>
      </c>
      <c r="D61" s="35" t="s">
        <v>44</v>
      </c>
      <c r="E61" s="35"/>
      <c r="F61" s="35"/>
      <c r="G61" s="35"/>
      <c r="H61" s="43">
        <f t="shared" si="9"/>
        <v>60</v>
      </c>
      <c r="I61" s="43">
        <f t="shared" si="9"/>
        <v>60</v>
      </c>
    </row>
    <row r="62" spans="1:9" ht="39" customHeight="1">
      <c r="A62" s="166"/>
      <c r="B62" s="45" t="s">
        <v>214</v>
      </c>
      <c r="C62" s="35" t="s">
        <v>219</v>
      </c>
      <c r="D62" s="35" t="s">
        <v>44</v>
      </c>
      <c r="E62" s="35" t="s">
        <v>63</v>
      </c>
      <c r="F62" s="35"/>
      <c r="G62" s="35"/>
      <c r="H62" s="43">
        <f t="shared" si="9"/>
        <v>60</v>
      </c>
      <c r="I62" s="43">
        <f t="shared" si="9"/>
        <v>60</v>
      </c>
    </row>
    <row r="63" spans="1:9" ht="25.5" customHeight="1">
      <c r="A63" s="166"/>
      <c r="B63" s="45" t="s">
        <v>202</v>
      </c>
      <c r="C63" s="35" t="s">
        <v>219</v>
      </c>
      <c r="D63" s="35" t="s">
        <v>44</v>
      </c>
      <c r="E63" s="35" t="s">
        <v>63</v>
      </c>
      <c r="F63" s="35" t="s">
        <v>30</v>
      </c>
      <c r="G63" s="35"/>
      <c r="H63" s="43">
        <f t="shared" si="9"/>
        <v>60</v>
      </c>
      <c r="I63" s="43">
        <f t="shared" si="9"/>
        <v>60</v>
      </c>
    </row>
    <row r="64" spans="1:9" ht="57" customHeight="1">
      <c r="A64" s="166"/>
      <c r="B64" s="45" t="s">
        <v>192</v>
      </c>
      <c r="C64" s="35" t="s">
        <v>219</v>
      </c>
      <c r="D64" s="35" t="s">
        <v>44</v>
      </c>
      <c r="E64" s="35" t="s">
        <v>63</v>
      </c>
      <c r="F64" s="35" t="s">
        <v>30</v>
      </c>
      <c r="G64" s="35" t="s">
        <v>193</v>
      </c>
      <c r="H64" s="43">
        <v>60</v>
      </c>
      <c r="I64" s="43">
        <v>60</v>
      </c>
    </row>
    <row r="65" spans="1:9" ht="57" customHeight="1">
      <c r="A65" s="166"/>
      <c r="B65" s="41" t="s">
        <v>259</v>
      </c>
      <c r="C65" s="34" t="s">
        <v>260</v>
      </c>
      <c r="D65" s="34"/>
      <c r="E65" s="34"/>
      <c r="F65" s="34"/>
      <c r="G65" s="34"/>
      <c r="H65" s="93">
        <f>H66+H70</f>
        <v>20.450000000000003</v>
      </c>
      <c r="I65" s="93">
        <f>I66+I70</f>
        <v>20.450000000000003</v>
      </c>
    </row>
    <row r="66" spans="1:9" ht="57" customHeight="1">
      <c r="A66" s="166"/>
      <c r="B66" s="42" t="s">
        <v>120</v>
      </c>
      <c r="C66" s="35" t="s">
        <v>260</v>
      </c>
      <c r="D66" s="35" t="s">
        <v>40</v>
      </c>
      <c r="E66" s="35"/>
      <c r="F66" s="35"/>
      <c r="G66" s="35"/>
      <c r="H66" s="147">
        <f aca="true" t="shared" si="10" ref="H66:I68">H67</f>
        <v>15.71</v>
      </c>
      <c r="I66" s="147">
        <f t="shared" si="10"/>
        <v>15.71</v>
      </c>
    </row>
    <row r="67" spans="1:9" ht="57" customHeight="1">
      <c r="A67" s="166"/>
      <c r="B67" s="45" t="s">
        <v>214</v>
      </c>
      <c r="C67" s="35" t="s">
        <v>260</v>
      </c>
      <c r="D67" s="35" t="s">
        <v>40</v>
      </c>
      <c r="E67" s="35" t="s">
        <v>63</v>
      </c>
      <c r="F67" s="35"/>
      <c r="G67" s="35"/>
      <c r="H67" s="147">
        <f t="shared" si="10"/>
        <v>15.71</v>
      </c>
      <c r="I67" s="147">
        <f t="shared" si="10"/>
        <v>15.71</v>
      </c>
    </row>
    <row r="68" spans="1:9" ht="48" customHeight="1">
      <c r="A68" s="166"/>
      <c r="B68" s="45" t="s">
        <v>199</v>
      </c>
      <c r="C68" s="35" t="s">
        <v>260</v>
      </c>
      <c r="D68" s="35" t="s">
        <v>40</v>
      </c>
      <c r="E68" s="35" t="s">
        <v>63</v>
      </c>
      <c r="F68" s="35" t="s">
        <v>25</v>
      </c>
      <c r="G68" s="35"/>
      <c r="H68" s="147">
        <f t="shared" si="10"/>
        <v>15.71</v>
      </c>
      <c r="I68" s="147">
        <f t="shared" si="10"/>
        <v>15.71</v>
      </c>
    </row>
    <row r="69" spans="1:9" ht="57" customHeight="1">
      <c r="A69" s="166"/>
      <c r="B69" s="42" t="s">
        <v>15</v>
      </c>
      <c r="C69" s="35" t="s">
        <v>260</v>
      </c>
      <c r="D69" s="35" t="s">
        <v>40</v>
      </c>
      <c r="E69" s="35" t="s">
        <v>63</v>
      </c>
      <c r="F69" s="35" t="s">
        <v>25</v>
      </c>
      <c r="G69" s="35" t="s">
        <v>28</v>
      </c>
      <c r="H69" s="147">
        <v>15.71</v>
      </c>
      <c r="I69" s="147">
        <v>15.71</v>
      </c>
    </row>
    <row r="70" spans="1:9" ht="57" customHeight="1">
      <c r="A70" s="166"/>
      <c r="B70" s="42" t="s">
        <v>195</v>
      </c>
      <c r="C70" s="35" t="s">
        <v>260</v>
      </c>
      <c r="D70" s="35" t="s">
        <v>121</v>
      </c>
      <c r="E70" s="35"/>
      <c r="F70" s="35"/>
      <c r="G70" s="35"/>
      <c r="H70" s="147">
        <f aca="true" t="shared" si="11" ref="H70:I72">H71</f>
        <v>4.74</v>
      </c>
      <c r="I70" s="147">
        <f t="shared" si="11"/>
        <v>4.74</v>
      </c>
    </row>
    <row r="71" spans="1:9" ht="48.75" customHeight="1">
      <c r="A71" s="166"/>
      <c r="B71" s="45" t="s">
        <v>214</v>
      </c>
      <c r="C71" s="35" t="s">
        <v>260</v>
      </c>
      <c r="D71" s="35" t="s">
        <v>121</v>
      </c>
      <c r="E71" s="35" t="s">
        <v>63</v>
      </c>
      <c r="F71" s="35"/>
      <c r="G71" s="35"/>
      <c r="H71" s="147">
        <f t="shared" si="11"/>
        <v>4.74</v>
      </c>
      <c r="I71" s="147">
        <f t="shared" si="11"/>
        <v>4.74</v>
      </c>
    </row>
    <row r="72" spans="1:9" ht="39" customHeight="1">
      <c r="A72" s="166"/>
      <c r="B72" s="45" t="s">
        <v>199</v>
      </c>
      <c r="C72" s="35" t="s">
        <v>260</v>
      </c>
      <c r="D72" s="35" t="s">
        <v>121</v>
      </c>
      <c r="E72" s="35" t="s">
        <v>63</v>
      </c>
      <c r="F72" s="35" t="s">
        <v>25</v>
      </c>
      <c r="G72" s="35"/>
      <c r="H72" s="147">
        <f t="shared" si="11"/>
        <v>4.74</v>
      </c>
      <c r="I72" s="147">
        <f t="shared" si="11"/>
        <v>4.74</v>
      </c>
    </row>
    <row r="73" spans="1:9" ht="57" customHeight="1">
      <c r="A73" s="166"/>
      <c r="B73" s="42" t="s">
        <v>15</v>
      </c>
      <c r="C73" s="35" t="s">
        <v>260</v>
      </c>
      <c r="D73" s="35" t="s">
        <v>121</v>
      </c>
      <c r="E73" s="35" t="s">
        <v>63</v>
      </c>
      <c r="F73" s="35" t="s">
        <v>25</v>
      </c>
      <c r="G73" s="35" t="s">
        <v>28</v>
      </c>
      <c r="H73" s="147">
        <v>4.74</v>
      </c>
      <c r="I73" s="147">
        <v>4.74</v>
      </c>
    </row>
    <row r="74" spans="1:9" ht="68.25" customHeight="1">
      <c r="A74" s="166"/>
      <c r="B74" s="95" t="s">
        <v>51</v>
      </c>
      <c r="C74" s="96" t="s">
        <v>123</v>
      </c>
      <c r="D74" s="96"/>
      <c r="E74" s="96"/>
      <c r="F74" s="96"/>
      <c r="G74" s="96"/>
      <c r="H74" s="152">
        <f>H75+H84</f>
        <v>2116.2574299999997</v>
      </c>
      <c r="I74" s="152">
        <f>I75+I84</f>
        <v>2133.45743</v>
      </c>
    </row>
    <row r="75" spans="1:9" ht="63.75" customHeight="1">
      <c r="A75" s="166"/>
      <c r="B75" s="89" t="s">
        <v>52</v>
      </c>
      <c r="C75" s="90" t="s">
        <v>119</v>
      </c>
      <c r="D75" s="90"/>
      <c r="E75" s="90"/>
      <c r="F75" s="90"/>
      <c r="G75" s="90"/>
      <c r="H75" s="91">
        <f>H76+H80</f>
        <v>764.3</v>
      </c>
      <c r="I75" s="91">
        <f>I76+I80</f>
        <v>764.3</v>
      </c>
    </row>
    <row r="76" spans="1:9" ht="62.25" customHeight="1">
      <c r="A76" s="166"/>
      <c r="B76" s="42" t="s">
        <v>120</v>
      </c>
      <c r="C76" s="35" t="s">
        <v>119</v>
      </c>
      <c r="D76" s="35" t="s">
        <v>40</v>
      </c>
      <c r="E76" s="35"/>
      <c r="F76" s="35"/>
      <c r="G76" s="35"/>
      <c r="H76" s="43">
        <f aca="true" t="shared" si="12" ref="H76:I78">H77</f>
        <v>587</v>
      </c>
      <c r="I76" s="43">
        <f t="shared" si="12"/>
        <v>587</v>
      </c>
    </row>
    <row r="77" spans="1:9" ht="45" customHeight="1">
      <c r="A77" s="166"/>
      <c r="B77" s="45" t="s">
        <v>214</v>
      </c>
      <c r="C77" s="35" t="s">
        <v>119</v>
      </c>
      <c r="D77" s="35" t="s">
        <v>40</v>
      </c>
      <c r="E77" s="35" t="s">
        <v>63</v>
      </c>
      <c r="F77" s="35"/>
      <c r="G77" s="35"/>
      <c r="H77" s="43">
        <f t="shared" si="12"/>
        <v>587</v>
      </c>
      <c r="I77" s="43">
        <f t="shared" si="12"/>
        <v>587</v>
      </c>
    </row>
    <row r="78" spans="1:9" ht="39.75" customHeight="1">
      <c r="A78" s="166"/>
      <c r="B78" s="45" t="s">
        <v>199</v>
      </c>
      <c r="C78" s="35" t="s">
        <v>119</v>
      </c>
      <c r="D78" s="35" t="s">
        <v>40</v>
      </c>
      <c r="E78" s="35" t="s">
        <v>63</v>
      </c>
      <c r="F78" s="35" t="s">
        <v>25</v>
      </c>
      <c r="G78" s="35"/>
      <c r="H78" s="43">
        <f t="shared" si="12"/>
        <v>587</v>
      </c>
      <c r="I78" s="43">
        <f t="shared" si="12"/>
        <v>587</v>
      </c>
    </row>
    <row r="79" spans="1:9" ht="80.25" customHeight="1">
      <c r="A79" s="166"/>
      <c r="B79" s="42" t="s">
        <v>26</v>
      </c>
      <c r="C79" s="35" t="s">
        <v>119</v>
      </c>
      <c r="D79" s="35" t="s">
        <v>40</v>
      </c>
      <c r="E79" s="35" t="s">
        <v>63</v>
      </c>
      <c r="F79" s="35" t="s">
        <v>25</v>
      </c>
      <c r="G79" s="35" t="s">
        <v>27</v>
      </c>
      <c r="H79" s="43">
        <v>587</v>
      </c>
      <c r="I79" s="43">
        <v>587</v>
      </c>
    </row>
    <row r="80" spans="1:9" ht="120" customHeight="1">
      <c r="A80" s="166"/>
      <c r="B80" s="42" t="s">
        <v>122</v>
      </c>
      <c r="C80" s="35" t="s">
        <v>119</v>
      </c>
      <c r="D80" s="35" t="s">
        <v>121</v>
      </c>
      <c r="E80" s="35"/>
      <c r="F80" s="35"/>
      <c r="G80" s="35"/>
      <c r="H80" s="43">
        <f aca="true" t="shared" si="13" ref="H80:I82">H81</f>
        <v>177.3</v>
      </c>
      <c r="I80" s="43">
        <f t="shared" si="13"/>
        <v>177.3</v>
      </c>
    </row>
    <row r="81" spans="1:9" ht="45" customHeight="1">
      <c r="A81" s="166"/>
      <c r="B81" s="45" t="s">
        <v>214</v>
      </c>
      <c r="C81" s="35" t="s">
        <v>119</v>
      </c>
      <c r="D81" s="35" t="s">
        <v>121</v>
      </c>
      <c r="E81" s="35" t="s">
        <v>63</v>
      </c>
      <c r="F81" s="35"/>
      <c r="G81" s="35"/>
      <c r="H81" s="43">
        <f t="shared" si="13"/>
        <v>177.3</v>
      </c>
      <c r="I81" s="43">
        <f t="shared" si="13"/>
        <v>177.3</v>
      </c>
    </row>
    <row r="82" spans="1:9" ht="33.75" customHeight="1">
      <c r="A82" s="166"/>
      <c r="B82" s="45" t="s">
        <v>199</v>
      </c>
      <c r="C82" s="35" t="s">
        <v>119</v>
      </c>
      <c r="D82" s="35" t="s">
        <v>121</v>
      </c>
      <c r="E82" s="35" t="s">
        <v>63</v>
      </c>
      <c r="F82" s="35" t="s">
        <v>25</v>
      </c>
      <c r="G82" s="35"/>
      <c r="H82" s="43">
        <f t="shared" si="13"/>
        <v>177.3</v>
      </c>
      <c r="I82" s="43">
        <f t="shared" si="13"/>
        <v>177.3</v>
      </c>
    </row>
    <row r="83" spans="1:9" ht="79.5" customHeight="1">
      <c r="A83" s="166"/>
      <c r="B83" s="42" t="s">
        <v>26</v>
      </c>
      <c r="C83" s="35" t="s">
        <v>119</v>
      </c>
      <c r="D83" s="35" t="s">
        <v>121</v>
      </c>
      <c r="E83" s="35" t="s">
        <v>63</v>
      </c>
      <c r="F83" s="35" t="s">
        <v>25</v>
      </c>
      <c r="G83" s="35" t="s">
        <v>27</v>
      </c>
      <c r="H83" s="43">
        <v>177.3</v>
      </c>
      <c r="I83" s="43">
        <v>177.3</v>
      </c>
    </row>
    <row r="84" spans="1:9" ht="46.5" customHeight="1">
      <c r="A84" s="166"/>
      <c r="B84" s="89" t="s">
        <v>53</v>
      </c>
      <c r="C84" s="90" t="s">
        <v>125</v>
      </c>
      <c r="D84" s="90"/>
      <c r="E84" s="90"/>
      <c r="F84" s="90"/>
      <c r="G84" s="90"/>
      <c r="H84" s="146">
        <f>H85+H89+H93+H97+H101+H105+H110</f>
        <v>1351.95743</v>
      </c>
      <c r="I84" s="146">
        <f>I85+I89+I93+I97+I101+I105+I110</f>
        <v>1369.15743</v>
      </c>
    </row>
    <row r="85" spans="1:9" ht="42.75" customHeight="1">
      <c r="A85" s="166"/>
      <c r="B85" s="42" t="s">
        <v>120</v>
      </c>
      <c r="C85" s="35" t="s">
        <v>125</v>
      </c>
      <c r="D85" s="35" t="s">
        <v>40</v>
      </c>
      <c r="E85" s="35"/>
      <c r="F85" s="35"/>
      <c r="G85" s="35"/>
      <c r="H85" s="43">
        <f aca="true" t="shared" si="14" ref="H85:I87">H86</f>
        <v>801.363</v>
      </c>
      <c r="I85" s="43">
        <f t="shared" si="14"/>
        <v>811.363</v>
      </c>
    </row>
    <row r="86" spans="1:9" ht="41.25" customHeight="1">
      <c r="A86" s="166"/>
      <c r="B86" s="45" t="s">
        <v>214</v>
      </c>
      <c r="C86" s="35" t="s">
        <v>125</v>
      </c>
      <c r="D86" s="35" t="s">
        <v>40</v>
      </c>
      <c r="E86" s="35" t="s">
        <v>63</v>
      </c>
      <c r="F86" s="35"/>
      <c r="G86" s="35"/>
      <c r="H86" s="43">
        <f t="shared" si="14"/>
        <v>801.363</v>
      </c>
      <c r="I86" s="43">
        <f t="shared" si="14"/>
        <v>811.363</v>
      </c>
    </row>
    <row r="87" spans="1:9" ht="24.75" customHeight="1">
      <c r="A87" s="166"/>
      <c r="B87" s="45" t="s">
        <v>199</v>
      </c>
      <c r="C87" s="35" t="s">
        <v>125</v>
      </c>
      <c r="D87" s="35" t="s">
        <v>40</v>
      </c>
      <c r="E87" s="35" t="s">
        <v>63</v>
      </c>
      <c r="F87" s="35" t="s">
        <v>25</v>
      </c>
      <c r="G87" s="35"/>
      <c r="H87" s="43">
        <f t="shared" si="14"/>
        <v>801.363</v>
      </c>
      <c r="I87" s="43">
        <f t="shared" si="14"/>
        <v>811.363</v>
      </c>
    </row>
    <row r="88" spans="1:9" ht="24.75" customHeight="1">
      <c r="A88" s="166"/>
      <c r="B88" s="42" t="s">
        <v>15</v>
      </c>
      <c r="C88" s="35" t="s">
        <v>125</v>
      </c>
      <c r="D88" s="35" t="s">
        <v>40</v>
      </c>
      <c r="E88" s="35" t="s">
        <v>63</v>
      </c>
      <c r="F88" s="35" t="s">
        <v>25</v>
      </c>
      <c r="G88" s="35" t="s">
        <v>28</v>
      </c>
      <c r="H88" s="43">
        <v>801.363</v>
      </c>
      <c r="I88" s="43">
        <v>811.363</v>
      </c>
    </row>
    <row r="89" spans="1:9" ht="120" customHeight="1">
      <c r="A89" s="166"/>
      <c r="B89" s="42" t="s">
        <v>122</v>
      </c>
      <c r="C89" s="35" t="s">
        <v>125</v>
      </c>
      <c r="D89" s="35" t="s">
        <v>121</v>
      </c>
      <c r="E89" s="35"/>
      <c r="F89" s="35"/>
      <c r="G89" s="35"/>
      <c r="H89" s="43">
        <f aca="true" t="shared" si="15" ref="H89:I91">H90</f>
        <v>242.04</v>
      </c>
      <c r="I89" s="43">
        <f t="shared" si="15"/>
        <v>245.1</v>
      </c>
    </row>
    <row r="90" spans="1:9" ht="37.5">
      <c r="A90" s="166"/>
      <c r="B90" s="45" t="s">
        <v>214</v>
      </c>
      <c r="C90" s="35" t="s">
        <v>125</v>
      </c>
      <c r="D90" s="35" t="s">
        <v>121</v>
      </c>
      <c r="E90" s="35" t="s">
        <v>63</v>
      </c>
      <c r="F90" s="35"/>
      <c r="G90" s="35"/>
      <c r="H90" s="43">
        <f t="shared" si="15"/>
        <v>242.04</v>
      </c>
      <c r="I90" s="43">
        <f t="shared" si="15"/>
        <v>245.1</v>
      </c>
    </row>
    <row r="91" spans="1:9" ht="18.75">
      <c r="A91" s="166"/>
      <c r="B91" s="45" t="s">
        <v>199</v>
      </c>
      <c r="C91" s="35" t="s">
        <v>125</v>
      </c>
      <c r="D91" s="35" t="s">
        <v>121</v>
      </c>
      <c r="E91" s="35" t="s">
        <v>63</v>
      </c>
      <c r="F91" s="35" t="s">
        <v>25</v>
      </c>
      <c r="G91" s="35"/>
      <c r="H91" s="43">
        <f t="shared" si="15"/>
        <v>242.04</v>
      </c>
      <c r="I91" s="43">
        <f t="shared" si="15"/>
        <v>245.1</v>
      </c>
    </row>
    <row r="92" spans="1:9" ht="112.5">
      <c r="A92" s="166"/>
      <c r="B92" s="42" t="s">
        <v>15</v>
      </c>
      <c r="C92" s="35" t="s">
        <v>125</v>
      </c>
      <c r="D92" s="35" t="s">
        <v>121</v>
      </c>
      <c r="E92" s="35" t="s">
        <v>63</v>
      </c>
      <c r="F92" s="35" t="s">
        <v>25</v>
      </c>
      <c r="G92" s="35" t="s">
        <v>28</v>
      </c>
      <c r="H92" s="43">
        <v>242.04</v>
      </c>
      <c r="I92" s="43">
        <v>245.1</v>
      </c>
    </row>
    <row r="93" spans="1:9" ht="56.25">
      <c r="A93" s="166"/>
      <c r="B93" s="42" t="s">
        <v>41</v>
      </c>
      <c r="C93" s="35" t="s">
        <v>125</v>
      </c>
      <c r="D93" s="35" t="s">
        <v>43</v>
      </c>
      <c r="E93" s="35"/>
      <c r="F93" s="35"/>
      <c r="G93" s="35"/>
      <c r="H93" s="43">
        <f aca="true" t="shared" si="16" ref="H93:I95">H94</f>
        <v>67</v>
      </c>
      <c r="I93" s="43">
        <f t="shared" si="16"/>
        <v>67</v>
      </c>
    </row>
    <row r="94" spans="1:9" ht="37.5">
      <c r="A94" s="166"/>
      <c r="B94" s="45" t="s">
        <v>214</v>
      </c>
      <c r="C94" s="35" t="s">
        <v>125</v>
      </c>
      <c r="D94" s="35" t="s">
        <v>43</v>
      </c>
      <c r="E94" s="35" t="s">
        <v>63</v>
      </c>
      <c r="F94" s="35"/>
      <c r="G94" s="35"/>
      <c r="H94" s="43">
        <f t="shared" si="16"/>
        <v>67</v>
      </c>
      <c r="I94" s="43">
        <f t="shared" si="16"/>
        <v>67</v>
      </c>
    </row>
    <row r="95" spans="1:9" ht="18.75">
      <c r="A95" s="166"/>
      <c r="B95" s="45" t="s">
        <v>199</v>
      </c>
      <c r="C95" s="35" t="s">
        <v>125</v>
      </c>
      <c r="D95" s="35" t="s">
        <v>43</v>
      </c>
      <c r="E95" s="35" t="s">
        <v>63</v>
      </c>
      <c r="F95" s="35" t="s">
        <v>25</v>
      </c>
      <c r="G95" s="35"/>
      <c r="H95" s="43">
        <f t="shared" si="16"/>
        <v>67</v>
      </c>
      <c r="I95" s="43">
        <f t="shared" si="16"/>
        <v>67</v>
      </c>
    </row>
    <row r="96" spans="1:9" ht="112.5">
      <c r="A96" s="166"/>
      <c r="B96" s="42" t="s">
        <v>15</v>
      </c>
      <c r="C96" s="35" t="s">
        <v>125</v>
      </c>
      <c r="D96" s="35" t="s">
        <v>43</v>
      </c>
      <c r="E96" s="35" t="s">
        <v>63</v>
      </c>
      <c r="F96" s="35" t="s">
        <v>25</v>
      </c>
      <c r="G96" s="35" t="s">
        <v>28</v>
      </c>
      <c r="H96" s="43">
        <v>67</v>
      </c>
      <c r="I96" s="43">
        <v>67</v>
      </c>
    </row>
    <row r="97" spans="1:9" ht="37.5">
      <c r="A97" s="166"/>
      <c r="B97" s="42" t="s">
        <v>255</v>
      </c>
      <c r="C97" s="35" t="s">
        <v>125</v>
      </c>
      <c r="D97" s="35" t="s">
        <v>44</v>
      </c>
      <c r="E97" s="35"/>
      <c r="F97" s="35"/>
      <c r="G97" s="35"/>
      <c r="H97" s="147">
        <f aca="true" t="shared" si="17" ref="H97:I99">H98</f>
        <v>223.75443</v>
      </c>
      <c r="I97" s="147">
        <f t="shared" si="17"/>
        <v>227.89443</v>
      </c>
    </row>
    <row r="98" spans="1:9" ht="37.5">
      <c r="A98" s="166"/>
      <c r="B98" s="45" t="s">
        <v>214</v>
      </c>
      <c r="C98" s="35" t="s">
        <v>125</v>
      </c>
      <c r="D98" s="35" t="s">
        <v>44</v>
      </c>
      <c r="E98" s="35" t="s">
        <v>63</v>
      </c>
      <c r="F98" s="35"/>
      <c r="G98" s="35"/>
      <c r="H98" s="147">
        <f t="shared" si="17"/>
        <v>223.75443</v>
      </c>
      <c r="I98" s="147">
        <f t="shared" si="17"/>
        <v>227.89443</v>
      </c>
    </row>
    <row r="99" spans="1:9" ht="18.75">
      <c r="A99" s="166"/>
      <c r="B99" s="45" t="s">
        <v>199</v>
      </c>
      <c r="C99" s="35" t="s">
        <v>125</v>
      </c>
      <c r="D99" s="35" t="s">
        <v>44</v>
      </c>
      <c r="E99" s="35" t="s">
        <v>63</v>
      </c>
      <c r="F99" s="35" t="s">
        <v>25</v>
      </c>
      <c r="G99" s="35"/>
      <c r="H99" s="147">
        <f t="shared" si="17"/>
        <v>223.75443</v>
      </c>
      <c r="I99" s="147">
        <f t="shared" si="17"/>
        <v>227.89443</v>
      </c>
    </row>
    <row r="100" spans="1:9" ht="112.5">
      <c r="A100" s="166"/>
      <c r="B100" s="42" t="s">
        <v>15</v>
      </c>
      <c r="C100" s="35" t="s">
        <v>125</v>
      </c>
      <c r="D100" s="35" t="s">
        <v>44</v>
      </c>
      <c r="E100" s="35" t="s">
        <v>63</v>
      </c>
      <c r="F100" s="35" t="s">
        <v>25</v>
      </c>
      <c r="G100" s="35" t="s">
        <v>28</v>
      </c>
      <c r="H100" s="147">
        <f>241.479-17.72457</f>
        <v>223.75443</v>
      </c>
      <c r="I100" s="147">
        <f>245.619-17.72457</f>
        <v>227.89443</v>
      </c>
    </row>
    <row r="101" spans="1:9" ht="37.5">
      <c r="A101" s="166"/>
      <c r="B101" s="42" t="s">
        <v>42</v>
      </c>
      <c r="C101" s="35" t="s">
        <v>125</v>
      </c>
      <c r="D101" s="35" t="s">
        <v>45</v>
      </c>
      <c r="E101" s="35"/>
      <c r="F101" s="35"/>
      <c r="G101" s="35"/>
      <c r="H101" s="43">
        <f aca="true" t="shared" si="18" ref="H101:I103">H102</f>
        <v>6.3</v>
      </c>
      <c r="I101" s="43">
        <f t="shared" si="18"/>
        <v>6.3</v>
      </c>
    </row>
    <row r="102" spans="1:9" ht="37.5">
      <c r="A102" s="166"/>
      <c r="B102" s="45" t="s">
        <v>214</v>
      </c>
      <c r="C102" s="35" t="s">
        <v>125</v>
      </c>
      <c r="D102" s="35" t="s">
        <v>45</v>
      </c>
      <c r="E102" s="35" t="s">
        <v>63</v>
      </c>
      <c r="F102" s="35"/>
      <c r="G102" s="35"/>
      <c r="H102" s="43">
        <f t="shared" si="18"/>
        <v>6.3</v>
      </c>
      <c r="I102" s="43">
        <f t="shared" si="18"/>
        <v>6.3</v>
      </c>
    </row>
    <row r="103" spans="1:9" ht="18.75">
      <c r="A103" s="166"/>
      <c r="B103" s="45" t="s">
        <v>199</v>
      </c>
      <c r="C103" s="35" t="s">
        <v>125</v>
      </c>
      <c r="D103" s="35" t="s">
        <v>45</v>
      </c>
      <c r="E103" s="35" t="s">
        <v>63</v>
      </c>
      <c r="F103" s="35" t="s">
        <v>25</v>
      </c>
      <c r="G103" s="35"/>
      <c r="H103" s="43">
        <f t="shared" si="18"/>
        <v>6.3</v>
      </c>
      <c r="I103" s="43">
        <f t="shared" si="18"/>
        <v>6.3</v>
      </c>
    </row>
    <row r="104" spans="1:9" ht="112.5">
      <c r="A104" s="166"/>
      <c r="B104" s="42" t="s">
        <v>15</v>
      </c>
      <c r="C104" s="35" t="s">
        <v>125</v>
      </c>
      <c r="D104" s="35" t="s">
        <v>45</v>
      </c>
      <c r="E104" s="35" t="s">
        <v>63</v>
      </c>
      <c r="F104" s="35" t="s">
        <v>25</v>
      </c>
      <c r="G104" s="35" t="s">
        <v>28</v>
      </c>
      <c r="H104" s="43">
        <v>6.3</v>
      </c>
      <c r="I104" s="43">
        <v>6.3</v>
      </c>
    </row>
    <row r="105" spans="1:9" ht="18.75">
      <c r="A105" s="166"/>
      <c r="B105" s="42" t="s">
        <v>85</v>
      </c>
      <c r="C105" s="35" t="s">
        <v>125</v>
      </c>
      <c r="D105" s="35" t="s">
        <v>46</v>
      </c>
      <c r="E105" s="35"/>
      <c r="F105" s="35"/>
      <c r="G105" s="35"/>
      <c r="H105" s="43">
        <f aca="true" t="shared" si="19" ref="H105:I107">H106</f>
        <v>3.5</v>
      </c>
      <c r="I105" s="43">
        <f t="shared" si="19"/>
        <v>3.5</v>
      </c>
    </row>
    <row r="106" spans="1:9" ht="37.5">
      <c r="A106" s="166"/>
      <c r="B106" s="45" t="s">
        <v>214</v>
      </c>
      <c r="C106" s="35" t="s">
        <v>125</v>
      </c>
      <c r="D106" s="35" t="s">
        <v>46</v>
      </c>
      <c r="E106" s="35" t="s">
        <v>63</v>
      </c>
      <c r="F106" s="35"/>
      <c r="G106" s="35"/>
      <c r="H106" s="43">
        <f t="shared" si="19"/>
        <v>3.5</v>
      </c>
      <c r="I106" s="43">
        <f t="shared" si="19"/>
        <v>3.5</v>
      </c>
    </row>
    <row r="107" spans="1:9" ht="18.75">
      <c r="A107" s="166"/>
      <c r="B107" s="45" t="s">
        <v>199</v>
      </c>
      <c r="C107" s="35" t="s">
        <v>125</v>
      </c>
      <c r="D107" s="35" t="s">
        <v>46</v>
      </c>
      <c r="E107" s="35" t="s">
        <v>63</v>
      </c>
      <c r="F107" s="35" t="s">
        <v>25</v>
      </c>
      <c r="G107" s="35"/>
      <c r="H107" s="43">
        <f t="shared" si="19"/>
        <v>3.5</v>
      </c>
      <c r="I107" s="43">
        <f t="shared" si="19"/>
        <v>3.5</v>
      </c>
    </row>
    <row r="108" spans="1:9" ht="112.5">
      <c r="A108" s="166"/>
      <c r="B108" s="42" t="s">
        <v>15</v>
      </c>
      <c r="C108" s="35" t="s">
        <v>125</v>
      </c>
      <c r="D108" s="35" t="s">
        <v>46</v>
      </c>
      <c r="E108" s="35" t="s">
        <v>63</v>
      </c>
      <c r="F108" s="35" t="s">
        <v>25</v>
      </c>
      <c r="G108" s="35" t="s">
        <v>28</v>
      </c>
      <c r="H108" s="43">
        <v>3.5</v>
      </c>
      <c r="I108" s="43">
        <v>3.5</v>
      </c>
    </row>
    <row r="109" spans="1:9" ht="18.75">
      <c r="A109" s="166"/>
      <c r="B109" s="42" t="s">
        <v>86</v>
      </c>
      <c r="C109" s="35" t="s">
        <v>125</v>
      </c>
      <c r="D109" s="35" t="s">
        <v>87</v>
      </c>
      <c r="E109" s="35"/>
      <c r="F109" s="35"/>
      <c r="G109" s="35"/>
      <c r="H109" s="43">
        <f aca="true" t="shared" si="20" ref="H109:I111">H110</f>
        <v>8</v>
      </c>
      <c r="I109" s="43">
        <f t="shared" si="20"/>
        <v>8</v>
      </c>
    </row>
    <row r="110" spans="1:9" ht="37.5">
      <c r="A110" s="166"/>
      <c r="B110" s="45" t="s">
        <v>214</v>
      </c>
      <c r="C110" s="35" t="s">
        <v>125</v>
      </c>
      <c r="D110" s="35" t="s">
        <v>87</v>
      </c>
      <c r="E110" s="35" t="s">
        <v>63</v>
      </c>
      <c r="F110" s="35"/>
      <c r="G110" s="35"/>
      <c r="H110" s="43">
        <f t="shared" si="20"/>
        <v>8</v>
      </c>
      <c r="I110" s="43">
        <f t="shared" si="20"/>
        <v>8</v>
      </c>
    </row>
    <row r="111" spans="1:9" ht="18.75">
      <c r="A111" s="166"/>
      <c r="B111" s="45" t="s">
        <v>199</v>
      </c>
      <c r="C111" s="35" t="s">
        <v>125</v>
      </c>
      <c r="D111" s="35" t="s">
        <v>87</v>
      </c>
      <c r="E111" s="35" t="s">
        <v>63</v>
      </c>
      <c r="F111" s="35" t="s">
        <v>25</v>
      </c>
      <c r="G111" s="35"/>
      <c r="H111" s="43">
        <f t="shared" si="20"/>
        <v>8</v>
      </c>
      <c r="I111" s="43">
        <f t="shared" si="20"/>
        <v>8</v>
      </c>
    </row>
    <row r="112" spans="1:9" ht="112.5">
      <c r="A112" s="166"/>
      <c r="B112" s="42" t="s">
        <v>15</v>
      </c>
      <c r="C112" s="35" t="s">
        <v>125</v>
      </c>
      <c r="D112" s="35" t="s">
        <v>87</v>
      </c>
      <c r="E112" s="35" t="s">
        <v>63</v>
      </c>
      <c r="F112" s="35" t="s">
        <v>25</v>
      </c>
      <c r="G112" s="35" t="s">
        <v>28</v>
      </c>
      <c r="H112" s="43">
        <v>8</v>
      </c>
      <c r="I112" s="43">
        <v>8</v>
      </c>
    </row>
    <row r="113" spans="1:9" ht="39">
      <c r="A113" s="166"/>
      <c r="B113" s="101" t="s">
        <v>132</v>
      </c>
      <c r="C113" s="96" t="s">
        <v>163</v>
      </c>
      <c r="D113" s="96"/>
      <c r="E113" s="96"/>
      <c r="F113" s="96"/>
      <c r="G113" s="96"/>
      <c r="H113" s="97">
        <f>H114+H119</f>
        <v>271</v>
      </c>
      <c r="I113" s="97">
        <f>I114+I119</f>
        <v>271</v>
      </c>
    </row>
    <row r="114" spans="1:9" ht="56.25">
      <c r="A114" s="166"/>
      <c r="B114" s="89" t="s">
        <v>133</v>
      </c>
      <c r="C114" s="90" t="s">
        <v>134</v>
      </c>
      <c r="D114" s="90"/>
      <c r="E114" s="90"/>
      <c r="F114" s="90"/>
      <c r="G114" s="90"/>
      <c r="H114" s="91">
        <f aca="true" t="shared" si="21" ref="H114:I117">H115</f>
        <v>230</v>
      </c>
      <c r="I114" s="91">
        <f t="shared" si="21"/>
        <v>230</v>
      </c>
    </row>
    <row r="115" spans="1:9" ht="37.5">
      <c r="A115" s="166"/>
      <c r="B115" s="42" t="s">
        <v>255</v>
      </c>
      <c r="C115" s="35" t="s">
        <v>134</v>
      </c>
      <c r="D115" s="35" t="s">
        <v>44</v>
      </c>
      <c r="E115" s="35"/>
      <c r="F115" s="35"/>
      <c r="G115" s="35"/>
      <c r="H115" s="43">
        <f t="shared" si="21"/>
        <v>230</v>
      </c>
      <c r="I115" s="43">
        <f t="shared" si="21"/>
        <v>230</v>
      </c>
    </row>
    <row r="116" spans="1:9" ht="37.5">
      <c r="A116" s="166"/>
      <c r="B116" s="45" t="s">
        <v>214</v>
      </c>
      <c r="C116" s="35" t="s">
        <v>134</v>
      </c>
      <c r="D116" s="35" t="s">
        <v>44</v>
      </c>
      <c r="E116" s="35" t="s">
        <v>63</v>
      </c>
      <c r="F116" s="35"/>
      <c r="G116" s="35"/>
      <c r="H116" s="43">
        <f t="shared" si="21"/>
        <v>230</v>
      </c>
      <c r="I116" s="43">
        <f t="shared" si="21"/>
        <v>230</v>
      </c>
    </row>
    <row r="117" spans="1:9" ht="18.75">
      <c r="A117" s="166"/>
      <c r="B117" s="42" t="s">
        <v>196</v>
      </c>
      <c r="C117" s="35" t="s">
        <v>134</v>
      </c>
      <c r="D117" s="35" t="s">
        <v>44</v>
      </c>
      <c r="E117" s="35" t="s">
        <v>63</v>
      </c>
      <c r="F117" s="35" t="s">
        <v>190</v>
      </c>
      <c r="G117" s="35"/>
      <c r="H117" s="43">
        <f t="shared" si="21"/>
        <v>230</v>
      </c>
      <c r="I117" s="43">
        <f t="shared" si="21"/>
        <v>230</v>
      </c>
    </row>
    <row r="118" spans="1:9" ht="18.75">
      <c r="A118" s="166"/>
      <c r="B118" s="45" t="s">
        <v>191</v>
      </c>
      <c r="C118" s="35" t="s">
        <v>134</v>
      </c>
      <c r="D118" s="35" t="s">
        <v>44</v>
      </c>
      <c r="E118" s="35" t="s">
        <v>63</v>
      </c>
      <c r="F118" s="35" t="s">
        <v>190</v>
      </c>
      <c r="G118" s="35" t="s">
        <v>30</v>
      </c>
      <c r="H118" s="43">
        <v>230</v>
      </c>
      <c r="I118" s="43">
        <v>230</v>
      </c>
    </row>
    <row r="119" spans="1:9" ht="18.75">
      <c r="A119" s="166"/>
      <c r="B119" s="89" t="s">
        <v>226</v>
      </c>
      <c r="C119" s="90" t="s">
        <v>227</v>
      </c>
      <c r="D119" s="35"/>
      <c r="E119" s="35"/>
      <c r="F119" s="35"/>
      <c r="G119" s="35"/>
      <c r="H119" s="91">
        <f aca="true" t="shared" si="22" ref="H119:I122">H120</f>
        <v>41</v>
      </c>
      <c r="I119" s="91">
        <f t="shared" si="22"/>
        <v>41</v>
      </c>
    </row>
    <row r="120" spans="1:9" ht="37.5">
      <c r="A120" s="166"/>
      <c r="B120" s="42" t="s">
        <v>255</v>
      </c>
      <c r="C120" s="35" t="s">
        <v>227</v>
      </c>
      <c r="D120" s="35" t="s">
        <v>44</v>
      </c>
      <c r="E120" s="35"/>
      <c r="F120" s="35"/>
      <c r="G120" s="35"/>
      <c r="H120" s="43">
        <f t="shared" si="22"/>
        <v>41</v>
      </c>
      <c r="I120" s="43">
        <f t="shared" si="22"/>
        <v>41</v>
      </c>
    </row>
    <row r="121" spans="1:9" ht="37.5">
      <c r="A121" s="166"/>
      <c r="B121" s="45" t="s">
        <v>214</v>
      </c>
      <c r="C121" s="35" t="s">
        <v>227</v>
      </c>
      <c r="D121" s="35" t="s">
        <v>44</v>
      </c>
      <c r="E121" s="35" t="s">
        <v>63</v>
      </c>
      <c r="F121" s="35"/>
      <c r="G121" s="35"/>
      <c r="H121" s="43">
        <f t="shared" si="22"/>
        <v>41</v>
      </c>
      <c r="I121" s="43">
        <f t="shared" si="22"/>
        <v>41</v>
      </c>
    </row>
    <row r="122" spans="1:9" ht="18.75">
      <c r="A122" s="166"/>
      <c r="B122" s="42" t="s">
        <v>196</v>
      </c>
      <c r="C122" s="35" t="s">
        <v>227</v>
      </c>
      <c r="D122" s="35" t="s">
        <v>44</v>
      </c>
      <c r="E122" s="35" t="s">
        <v>63</v>
      </c>
      <c r="F122" s="35" t="s">
        <v>190</v>
      </c>
      <c r="G122" s="35"/>
      <c r="H122" s="43">
        <f t="shared" si="22"/>
        <v>41</v>
      </c>
      <c r="I122" s="43">
        <f t="shared" si="22"/>
        <v>41</v>
      </c>
    </row>
    <row r="123" spans="1:9" ht="18.75">
      <c r="A123" s="166"/>
      <c r="B123" s="45" t="s">
        <v>191</v>
      </c>
      <c r="C123" s="35" t="s">
        <v>227</v>
      </c>
      <c r="D123" s="35" t="s">
        <v>44</v>
      </c>
      <c r="E123" s="35" t="s">
        <v>63</v>
      </c>
      <c r="F123" s="35" t="s">
        <v>190</v>
      </c>
      <c r="G123" s="35" t="s">
        <v>30</v>
      </c>
      <c r="H123" s="43">
        <v>41</v>
      </c>
      <c r="I123" s="43">
        <v>41</v>
      </c>
    </row>
    <row r="124" spans="1:9" ht="56.25">
      <c r="A124" s="166"/>
      <c r="B124" s="41" t="s">
        <v>79</v>
      </c>
      <c r="C124" s="34" t="s">
        <v>128</v>
      </c>
      <c r="D124" s="34"/>
      <c r="E124" s="34"/>
      <c r="F124" s="34"/>
      <c r="G124" s="34"/>
      <c r="H124" s="36">
        <f aca="true" t="shared" si="23" ref="H124:I128">H125</f>
        <v>215.244</v>
      </c>
      <c r="I124" s="36">
        <f t="shared" si="23"/>
        <v>215.244</v>
      </c>
    </row>
    <row r="125" spans="1:9" ht="37.5">
      <c r="A125" s="166"/>
      <c r="B125" s="99" t="s">
        <v>54</v>
      </c>
      <c r="C125" s="90" t="s">
        <v>129</v>
      </c>
      <c r="D125" s="90"/>
      <c r="E125" s="90"/>
      <c r="F125" s="90"/>
      <c r="G125" s="90"/>
      <c r="H125" s="91">
        <f t="shared" si="23"/>
        <v>215.244</v>
      </c>
      <c r="I125" s="91">
        <f t="shared" si="23"/>
        <v>215.244</v>
      </c>
    </row>
    <row r="126" spans="1:9" ht="56.25">
      <c r="A126" s="166"/>
      <c r="B126" s="57" t="s">
        <v>162</v>
      </c>
      <c r="C126" s="35" t="s">
        <v>129</v>
      </c>
      <c r="D126" s="35" t="s">
        <v>78</v>
      </c>
      <c r="E126" s="35"/>
      <c r="F126" s="35"/>
      <c r="G126" s="35"/>
      <c r="H126" s="43">
        <f t="shared" si="23"/>
        <v>215.244</v>
      </c>
      <c r="I126" s="43">
        <f t="shared" si="23"/>
        <v>215.244</v>
      </c>
    </row>
    <row r="127" spans="1:9" ht="37.5">
      <c r="A127" s="166"/>
      <c r="B127" s="45" t="s">
        <v>214</v>
      </c>
      <c r="C127" s="35" t="s">
        <v>129</v>
      </c>
      <c r="D127" s="35" t="s">
        <v>78</v>
      </c>
      <c r="E127" s="35" t="s">
        <v>63</v>
      </c>
      <c r="F127" s="35"/>
      <c r="G127" s="35"/>
      <c r="H127" s="43">
        <f t="shared" si="23"/>
        <v>215.244</v>
      </c>
      <c r="I127" s="43">
        <f t="shared" si="23"/>
        <v>215.244</v>
      </c>
    </row>
    <row r="128" spans="1:9" ht="18.75">
      <c r="A128" s="166"/>
      <c r="B128" s="45" t="s">
        <v>203</v>
      </c>
      <c r="C128" s="35" t="s">
        <v>129</v>
      </c>
      <c r="D128" s="35" t="s">
        <v>78</v>
      </c>
      <c r="E128" s="35" t="s">
        <v>63</v>
      </c>
      <c r="F128" s="35" t="s">
        <v>32</v>
      </c>
      <c r="G128" s="35"/>
      <c r="H128" s="43">
        <f t="shared" si="23"/>
        <v>215.244</v>
      </c>
      <c r="I128" s="43">
        <f t="shared" si="23"/>
        <v>215.244</v>
      </c>
    </row>
    <row r="129" spans="1:9" ht="18.75">
      <c r="A129" s="166"/>
      <c r="B129" s="42" t="s">
        <v>18</v>
      </c>
      <c r="C129" s="35" t="s">
        <v>129</v>
      </c>
      <c r="D129" s="35" t="s">
        <v>78</v>
      </c>
      <c r="E129" s="35" t="s">
        <v>63</v>
      </c>
      <c r="F129" s="35" t="s">
        <v>32</v>
      </c>
      <c r="G129" s="35" t="s">
        <v>25</v>
      </c>
      <c r="H129" s="43">
        <v>215.244</v>
      </c>
      <c r="I129" s="43">
        <v>215.244</v>
      </c>
    </row>
    <row r="130" spans="1:9" ht="37.5">
      <c r="A130" s="166"/>
      <c r="B130" s="84" t="s">
        <v>150</v>
      </c>
      <c r="C130" s="34" t="s">
        <v>151</v>
      </c>
      <c r="D130" s="34"/>
      <c r="E130" s="34"/>
      <c r="F130" s="34"/>
      <c r="G130" s="34"/>
      <c r="H130" s="36">
        <f>H131+H136+H141</f>
        <v>30</v>
      </c>
      <c r="I130" s="36">
        <f>I131+I136+I141</f>
        <v>30</v>
      </c>
    </row>
    <row r="131" spans="1:9" ht="56.25">
      <c r="A131" s="166"/>
      <c r="B131" s="131" t="s">
        <v>152</v>
      </c>
      <c r="C131" s="92" t="s">
        <v>229</v>
      </c>
      <c r="D131" s="96"/>
      <c r="E131" s="96"/>
      <c r="F131" s="96"/>
      <c r="G131" s="96"/>
      <c r="H131" s="91">
        <f aca="true" t="shared" si="24" ref="H131:I134">H132</f>
        <v>10</v>
      </c>
      <c r="I131" s="91">
        <f t="shared" si="24"/>
        <v>10</v>
      </c>
    </row>
    <row r="132" spans="1:9" ht="18.75">
      <c r="A132" s="166"/>
      <c r="B132" s="85" t="s">
        <v>154</v>
      </c>
      <c r="C132" s="60" t="s">
        <v>229</v>
      </c>
      <c r="D132" s="35" t="s">
        <v>155</v>
      </c>
      <c r="E132" s="35"/>
      <c r="F132" s="35"/>
      <c r="G132" s="35"/>
      <c r="H132" s="43">
        <f t="shared" si="24"/>
        <v>10</v>
      </c>
      <c r="I132" s="43">
        <f t="shared" si="24"/>
        <v>10</v>
      </c>
    </row>
    <row r="133" spans="1:9" ht="37.5">
      <c r="A133" s="166"/>
      <c r="B133" s="45" t="s">
        <v>214</v>
      </c>
      <c r="C133" s="60" t="s">
        <v>229</v>
      </c>
      <c r="D133" s="35" t="s">
        <v>155</v>
      </c>
      <c r="E133" s="35" t="s">
        <v>63</v>
      </c>
      <c r="F133" s="35"/>
      <c r="G133" s="35"/>
      <c r="H133" s="43">
        <f t="shared" si="24"/>
        <v>10</v>
      </c>
      <c r="I133" s="43">
        <f t="shared" si="24"/>
        <v>10</v>
      </c>
    </row>
    <row r="134" spans="1:9" ht="18.75">
      <c r="A134" s="166"/>
      <c r="B134" s="45" t="s">
        <v>199</v>
      </c>
      <c r="C134" s="60" t="s">
        <v>229</v>
      </c>
      <c r="D134" s="35" t="s">
        <v>155</v>
      </c>
      <c r="E134" s="35" t="s">
        <v>63</v>
      </c>
      <c r="F134" s="35" t="s">
        <v>25</v>
      </c>
      <c r="G134" s="35"/>
      <c r="H134" s="43">
        <f t="shared" si="24"/>
        <v>10</v>
      </c>
      <c r="I134" s="43">
        <f t="shared" si="24"/>
        <v>10</v>
      </c>
    </row>
    <row r="135" spans="1:9" ht="18.75">
      <c r="A135" s="166"/>
      <c r="B135" s="42" t="s">
        <v>230</v>
      </c>
      <c r="C135" s="60" t="s">
        <v>229</v>
      </c>
      <c r="D135" s="35" t="s">
        <v>155</v>
      </c>
      <c r="E135" s="35" t="s">
        <v>63</v>
      </c>
      <c r="F135" s="35" t="s">
        <v>25</v>
      </c>
      <c r="G135" s="35" t="s">
        <v>149</v>
      </c>
      <c r="H135" s="43">
        <v>10</v>
      </c>
      <c r="I135" s="43">
        <v>10</v>
      </c>
    </row>
    <row r="136" spans="1:9" ht="56.25">
      <c r="A136" s="166"/>
      <c r="B136" s="131" t="s">
        <v>156</v>
      </c>
      <c r="C136" s="92" t="s">
        <v>157</v>
      </c>
      <c r="D136" s="35"/>
      <c r="E136" s="35"/>
      <c r="F136" s="35"/>
      <c r="G136" s="35"/>
      <c r="H136" s="91">
        <f aca="true" t="shared" si="25" ref="H136:I139">H137</f>
        <v>10</v>
      </c>
      <c r="I136" s="91">
        <f t="shared" si="25"/>
        <v>10</v>
      </c>
    </row>
    <row r="137" spans="1:9" ht="18.75">
      <c r="A137" s="166"/>
      <c r="B137" s="85" t="s">
        <v>154</v>
      </c>
      <c r="C137" s="60" t="s">
        <v>157</v>
      </c>
      <c r="D137" s="35" t="s">
        <v>155</v>
      </c>
      <c r="E137" s="35"/>
      <c r="F137" s="35"/>
      <c r="G137" s="35"/>
      <c r="H137" s="43">
        <f t="shared" si="25"/>
        <v>10</v>
      </c>
      <c r="I137" s="43">
        <f t="shared" si="25"/>
        <v>10</v>
      </c>
    </row>
    <row r="138" spans="1:9" ht="37.5">
      <c r="A138" s="166"/>
      <c r="B138" s="45" t="s">
        <v>214</v>
      </c>
      <c r="C138" s="60" t="s">
        <v>157</v>
      </c>
      <c r="D138" s="35" t="s">
        <v>155</v>
      </c>
      <c r="E138" s="35" t="s">
        <v>63</v>
      </c>
      <c r="F138" s="35"/>
      <c r="G138" s="35"/>
      <c r="H138" s="43">
        <f t="shared" si="25"/>
        <v>10</v>
      </c>
      <c r="I138" s="43">
        <f t="shared" si="25"/>
        <v>10</v>
      </c>
    </row>
    <row r="139" spans="1:9" ht="18.75">
      <c r="A139" s="166"/>
      <c r="B139" s="45" t="s">
        <v>199</v>
      </c>
      <c r="C139" s="60" t="s">
        <v>157</v>
      </c>
      <c r="D139" s="35" t="s">
        <v>155</v>
      </c>
      <c r="E139" s="35" t="s">
        <v>63</v>
      </c>
      <c r="F139" s="35" t="s">
        <v>25</v>
      </c>
      <c r="G139" s="35"/>
      <c r="H139" s="43">
        <f t="shared" si="25"/>
        <v>10</v>
      </c>
      <c r="I139" s="43">
        <f t="shared" si="25"/>
        <v>10</v>
      </c>
    </row>
    <row r="140" spans="1:9" ht="18.75">
      <c r="A140" s="166"/>
      <c r="B140" s="42" t="s">
        <v>230</v>
      </c>
      <c r="C140" s="60" t="s">
        <v>157</v>
      </c>
      <c r="D140" s="35" t="s">
        <v>155</v>
      </c>
      <c r="E140" s="35" t="s">
        <v>63</v>
      </c>
      <c r="F140" s="35" t="s">
        <v>25</v>
      </c>
      <c r="G140" s="35" t="s">
        <v>149</v>
      </c>
      <c r="H140" s="43">
        <v>10</v>
      </c>
      <c r="I140" s="43">
        <v>10</v>
      </c>
    </row>
    <row r="141" spans="1:9" ht="56.25">
      <c r="A141" s="166"/>
      <c r="B141" s="131" t="s">
        <v>158</v>
      </c>
      <c r="C141" s="90" t="s">
        <v>159</v>
      </c>
      <c r="D141" s="35"/>
      <c r="E141" s="35"/>
      <c r="F141" s="35"/>
      <c r="G141" s="35"/>
      <c r="H141" s="91">
        <f aca="true" t="shared" si="26" ref="H141:I144">H142</f>
        <v>10</v>
      </c>
      <c r="I141" s="91">
        <f t="shared" si="26"/>
        <v>10</v>
      </c>
    </row>
    <row r="142" spans="1:9" ht="18.75">
      <c r="A142" s="166"/>
      <c r="B142" s="85" t="s">
        <v>154</v>
      </c>
      <c r="C142" s="35" t="s">
        <v>159</v>
      </c>
      <c r="D142" s="35" t="s">
        <v>155</v>
      </c>
      <c r="E142" s="35"/>
      <c r="F142" s="35"/>
      <c r="G142" s="35"/>
      <c r="H142" s="43">
        <f t="shared" si="26"/>
        <v>10</v>
      </c>
      <c r="I142" s="43">
        <f t="shared" si="26"/>
        <v>10</v>
      </c>
    </row>
    <row r="143" spans="1:9" ht="37.5">
      <c r="A143" s="166"/>
      <c r="B143" s="45" t="s">
        <v>214</v>
      </c>
      <c r="C143" s="35" t="s">
        <v>159</v>
      </c>
      <c r="D143" s="35" t="s">
        <v>155</v>
      </c>
      <c r="E143" s="35" t="s">
        <v>63</v>
      </c>
      <c r="F143" s="35"/>
      <c r="G143" s="35"/>
      <c r="H143" s="43">
        <f t="shared" si="26"/>
        <v>10</v>
      </c>
      <c r="I143" s="43">
        <f t="shared" si="26"/>
        <v>10</v>
      </c>
    </row>
    <row r="144" spans="1:9" ht="18.75">
      <c r="A144" s="166"/>
      <c r="B144" s="45" t="s">
        <v>199</v>
      </c>
      <c r="C144" s="35" t="s">
        <v>159</v>
      </c>
      <c r="D144" s="35" t="s">
        <v>155</v>
      </c>
      <c r="E144" s="35" t="s">
        <v>63</v>
      </c>
      <c r="F144" s="35" t="s">
        <v>25</v>
      </c>
      <c r="G144" s="35"/>
      <c r="H144" s="43">
        <f t="shared" si="26"/>
        <v>10</v>
      </c>
      <c r="I144" s="43">
        <f t="shared" si="26"/>
        <v>10</v>
      </c>
    </row>
    <row r="145" spans="1:9" ht="18.75">
      <c r="A145" s="166"/>
      <c r="B145" s="42" t="s">
        <v>230</v>
      </c>
      <c r="C145" s="35" t="s">
        <v>159</v>
      </c>
      <c r="D145" s="35" t="s">
        <v>155</v>
      </c>
      <c r="E145" s="35" t="s">
        <v>63</v>
      </c>
      <c r="F145" s="35" t="s">
        <v>25</v>
      </c>
      <c r="G145" s="35" t="s">
        <v>149</v>
      </c>
      <c r="H145" s="43">
        <v>10</v>
      </c>
      <c r="I145" s="43">
        <v>10</v>
      </c>
    </row>
    <row r="146" spans="1:9" ht="18.75">
      <c r="A146" s="166"/>
      <c r="B146" s="82" t="s">
        <v>231</v>
      </c>
      <c r="C146" s="130"/>
      <c r="D146" s="130"/>
      <c r="E146" s="130"/>
      <c r="F146" s="35"/>
      <c r="G146" s="35"/>
      <c r="H146" s="91">
        <f>(H147-H46)*2.5%</f>
        <v>154.69375000000002</v>
      </c>
      <c r="I146" s="91">
        <f>(I147-I46)*5%</f>
        <v>310.2475</v>
      </c>
    </row>
    <row r="147" spans="1:9" ht="18.75">
      <c r="A147" s="168"/>
      <c r="B147" s="55" t="s">
        <v>33</v>
      </c>
      <c r="C147" s="55"/>
      <c r="D147" s="55"/>
      <c r="E147" s="55"/>
      <c r="F147" s="19"/>
      <c r="G147" s="19"/>
      <c r="H147" s="129">
        <f>H19+H12</f>
        <v>6463.15</v>
      </c>
      <c r="I147" s="129">
        <f>I19+I12</f>
        <v>6480.349999999999</v>
      </c>
    </row>
  </sheetData>
  <sheetProtection/>
  <mergeCells count="10">
    <mergeCell ref="A12:A147"/>
    <mergeCell ref="H10:I10"/>
    <mergeCell ref="A8:I8"/>
    <mergeCell ref="A10:A11"/>
    <mergeCell ref="B10:B11"/>
    <mergeCell ref="C10:C11"/>
    <mergeCell ref="D10:D11"/>
    <mergeCell ref="E10:E11"/>
    <mergeCell ref="G10:G11"/>
    <mergeCell ref="F10:F11"/>
  </mergeCells>
  <printOptions/>
  <pageMargins left="0.75" right="0.75" top="1" bottom="1" header="0.5" footer="0.5"/>
  <pageSetup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2019-01-30T05:33:10Z</cp:lastPrinted>
  <dcterms:created xsi:type="dcterms:W3CDTF">2009-12-08T03:06:20Z</dcterms:created>
  <dcterms:modified xsi:type="dcterms:W3CDTF">2019-01-30T05:34:38Z</dcterms:modified>
  <cp:category/>
  <cp:version/>
  <cp:contentType/>
  <cp:contentStatus/>
</cp:coreProperties>
</file>